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839"/>
  </bookViews>
  <sheets>
    <sheet name="1 день" sheetId="7" r:id="rId1"/>
    <sheet name="2 день" sheetId="1" r:id="rId2"/>
    <sheet name="3 день" sheetId="2" r:id="rId3"/>
    <sheet name="4 день" sheetId="4" r:id="rId4"/>
    <sheet name="5 день" sheetId="5" r:id="rId5"/>
    <sheet name="6 день" sheetId="8" r:id="rId6"/>
    <sheet name="7 день" sheetId="9" r:id="rId7"/>
    <sheet name="8 день" sheetId="10" r:id="rId8"/>
    <sheet name="9 день" sheetId="11" r:id="rId9"/>
    <sheet name="10 день" sheetId="12" r:id="rId10"/>
    <sheet name="11 день" sheetId="17" r:id="rId11"/>
    <sheet name="12 день" sheetId="16" r:id="rId12"/>
    <sheet name="13 день" sheetId="15" r:id="rId13"/>
    <sheet name="14 день" sheetId="14" r:id="rId14"/>
    <sheet name="15 день" sheetId="13" r:id="rId15"/>
    <sheet name="Пустой" sheetId="3" r:id="rId16"/>
  </sheets>
  <definedNames>
    <definedName name="_xlnm.Print_Area" localSheetId="1">'2 день'!$A$1:$AK$65</definedName>
  </definedNames>
  <calcPr calcId="125725" fullPrecision="0"/>
</workbook>
</file>

<file path=xl/calcChain.xml><?xml version="1.0" encoding="utf-8"?>
<calcChain xmlns="http://schemas.openxmlformats.org/spreadsheetml/2006/main">
  <c r="AK58" i="13"/>
  <c r="AK57"/>
  <c r="AL57" s="1"/>
  <c r="AL56"/>
  <c r="AK56"/>
  <c r="AK55"/>
  <c r="AL55" s="1"/>
  <c r="AL54"/>
  <c r="AK54"/>
  <c r="AK53"/>
  <c r="AL53" s="1"/>
  <c r="AK52"/>
  <c r="AL52" s="1"/>
  <c r="AK51"/>
  <c r="AK50"/>
  <c r="E50"/>
  <c r="AK49"/>
  <c r="AK48"/>
  <c r="AK47"/>
  <c r="AK46"/>
  <c r="E46"/>
  <c r="AK45"/>
  <c r="AK44"/>
  <c r="AK43"/>
  <c r="AL42"/>
  <c r="AK42"/>
  <c r="AK41"/>
  <c r="AL41" s="1"/>
  <c r="W41"/>
  <c r="AL40"/>
  <c r="AK40"/>
  <c r="E40"/>
  <c r="AK39"/>
  <c r="AL39" s="1"/>
  <c r="AK38"/>
  <c r="AL38" s="1"/>
  <c r="AK37"/>
  <c r="AL37" s="1"/>
  <c r="AE37"/>
  <c r="AK36"/>
  <c r="AL36" s="1"/>
  <c r="AK35"/>
  <c r="AL35" s="1"/>
  <c r="AL34"/>
  <c r="AK34"/>
  <c r="Y34"/>
  <c r="AK33"/>
  <c r="AL33" s="1"/>
  <c r="W33"/>
  <c r="AL32"/>
  <c r="AK32"/>
  <c r="E32"/>
  <c r="AK31"/>
  <c r="AL31" s="1"/>
  <c r="AK30"/>
  <c r="AL30" s="1"/>
  <c r="AK29"/>
  <c r="AL29" s="1"/>
  <c r="AE29"/>
  <c r="W29"/>
  <c r="AK28"/>
  <c r="AL28" s="1"/>
  <c r="AK27"/>
  <c r="AG27"/>
  <c r="AK26"/>
  <c r="AK25"/>
  <c r="AE25"/>
  <c r="W25"/>
  <c r="AK24"/>
  <c r="AL24" s="1"/>
  <c r="AK23"/>
  <c r="AL23" s="1"/>
  <c r="AL22"/>
  <c r="AK22"/>
  <c r="Y22"/>
  <c r="Q22"/>
  <c r="AK21"/>
  <c r="AL21" s="1"/>
  <c r="W21"/>
  <c r="AH19"/>
  <c r="AF19"/>
  <c r="AG58" s="1"/>
  <c r="AD19"/>
  <c r="AE57" s="1"/>
  <c r="AB19"/>
  <c r="AC56" s="1"/>
  <c r="Z19"/>
  <c r="AA55" s="1"/>
  <c r="X19"/>
  <c r="Y58" s="1"/>
  <c r="V19"/>
  <c r="W57" s="1"/>
  <c r="T19"/>
  <c r="U56" s="1"/>
  <c r="R19"/>
  <c r="S55" s="1"/>
  <c r="P19"/>
  <c r="Q58" s="1"/>
  <c r="D19"/>
  <c r="E56" s="1"/>
  <c r="M11"/>
  <c r="O11" s="1"/>
  <c r="O13" s="1"/>
  <c r="AK58" i="14"/>
  <c r="AL57"/>
  <c r="AK57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L39"/>
  <c r="AK39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L23"/>
  <c r="AK23"/>
  <c r="AK22"/>
  <c r="AL22" s="1"/>
  <c r="W22"/>
  <c r="AK21"/>
  <c r="AL21" s="1"/>
  <c r="E21"/>
  <c r="AH19"/>
  <c r="AF19"/>
  <c r="AG58" s="1"/>
  <c r="AD19"/>
  <c r="AE57" s="1"/>
  <c r="AB19"/>
  <c r="AC56" s="1"/>
  <c r="Z19"/>
  <c r="AA55" s="1"/>
  <c r="X19"/>
  <c r="Y58" s="1"/>
  <c r="V19"/>
  <c r="W57" s="1"/>
  <c r="T19"/>
  <c r="U56" s="1"/>
  <c r="R19"/>
  <c r="S55" s="1"/>
  <c r="P19"/>
  <c r="Q58" s="1"/>
  <c r="D19"/>
  <c r="E56" s="1"/>
  <c r="M13"/>
  <c r="M11"/>
  <c r="O11" s="1"/>
  <c r="O13" s="1"/>
  <c r="AK58" i="15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Y25"/>
  <c r="AK24"/>
  <c r="AL24" s="1"/>
  <c r="AK23"/>
  <c r="AL23" s="1"/>
  <c r="AK22"/>
  <c r="AL22" s="1"/>
  <c r="S22"/>
  <c r="AK21"/>
  <c r="AL21" s="1"/>
  <c r="Q21"/>
  <c r="AH19"/>
  <c r="AF19"/>
  <c r="AG58" s="1"/>
  <c r="AD19"/>
  <c r="AE57" s="1"/>
  <c r="AB19"/>
  <c r="AC56" s="1"/>
  <c r="Z19"/>
  <c r="AA55" s="1"/>
  <c r="X19"/>
  <c r="Y58" s="1"/>
  <c r="V19"/>
  <c r="W57" s="1"/>
  <c r="T19"/>
  <c r="U56" s="1"/>
  <c r="R19"/>
  <c r="S55" s="1"/>
  <c r="P19"/>
  <c r="Q58" s="1"/>
  <c r="D19"/>
  <c r="E56" s="1"/>
  <c r="M13"/>
  <c r="M11"/>
  <c r="O11" s="1"/>
  <c r="O13" s="1"/>
  <c r="AK58" i="16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58" s="1"/>
  <c r="AD19"/>
  <c r="AE57" s="1"/>
  <c r="AB19"/>
  <c r="AC56" s="1"/>
  <c r="Z19"/>
  <c r="AA55" s="1"/>
  <c r="X19"/>
  <c r="Y58" s="1"/>
  <c r="V19"/>
  <c r="W57" s="1"/>
  <c r="T19"/>
  <c r="U56" s="1"/>
  <c r="R19"/>
  <c r="S55" s="1"/>
  <c r="P19"/>
  <c r="Q58" s="1"/>
  <c r="D19"/>
  <c r="E56" s="1"/>
  <c r="M11"/>
  <c r="O11" s="1"/>
  <c r="O13" s="1"/>
  <c r="AK58" i="17"/>
  <c r="AK57"/>
  <c r="AL57" s="1"/>
  <c r="AK56"/>
  <c r="AL56" s="1"/>
  <c r="AK55"/>
  <c r="AL55" s="1"/>
  <c r="AL54"/>
  <c r="AK54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C34"/>
  <c r="AK33"/>
  <c r="AL33" s="1"/>
  <c r="AC33"/>
  <c r="AL32"/>
  <c r="AK32"/>
  <c r="AK31"/>
  <c r="AL31" s="1"/>
  <c r="AK30"/>
  <c r="AL30" s="1"/>
  <c r="E30"/>
  <c r="AK29"/>
  <c r="AL29" s="1"/>
  <c r="U29"/>
  <c r="AK28"/>
  <c r="AL28" s="1"/>
  <c r="AK27"/>
  <c r="U27"/>
  <c r="AK26"/>
  <c r="AK25"/>
  <c r="AL24"/>
  <c r="AK24"/>
  <c r="AG24"/>
  <c r="Q24"/>
  <c r="AK23"/>
  <c r="AL23" s="1"/>
  <c r="AK22"/>
  <c r="AL22" s="1"/>
  <c r="U22"/>
  <c r="AK21"/>
  <c r="AL21" s="1"/>
  <c r="AH19"/>
  <c r="AF19"/>
  <c r="AG58" s="1"/>
  <c r="AD19"/>
  <c r="AE56" s="1"/>
  <c r="AB19"/>
  <c r="AC58" s="1"/>
  <c r="Z19"/>
  <c r="AA57" s="1"/>
  <c r="X19"/>
  <c r="Y57" s="1"/>
  <c r="V19"/>
  <c r="W56" s="1"/>
  <c r="T19"/>
  <c r="U58" s="1"/>
  <c r="R19"/>
  <c r="S57" s="1"/>
  <c r="P19"/>
  <c r="Q57" s="1"/>
  <c r="F19"/>
  <c r="G56" s="1"/>
  <c r="D19"/>
  <c r="E58" s="1"/>
  <c r="M13"/>
  <c r="M11"/>
  <c r="N11" s="1"/>
  <c r="M46" i="1"/>
  <c r="AK22" i="4"/>
  <c r="AM58" i="9"/>
  <c r="AM57"/>
  <c r="AN57" s="1"/>
  <c r="AM56"/>
  <c r="AN56" s="1"/>
  <c r="AM55"/>
  <c r="AN55" s="1"/>
  <c r="AM54"/>
  <c r="AN54" s="1"/>
  <c r="AM53"/>
  <c r="AN53" s="1"/>
  <c r="AM52"/>
  <c r="AN52" s="1"/>
  <c r="AM51"/>
  <c r="AM50"/>
  <c r="AM49"/>
  <c r="AM48"/>
  <c r="AM47"/>
  <c r="AM46"/>
  <c r="AM45"/>
  <c r="AM44"/>
  <c r="AM43"/>
  <c r="AM42"/>
  <c r="AN42" s="1"/>
  <c r="AM41"/>
  <c r="AN41" s="1"/>
  <c r="AM40"/>
  <c r="AN40" s="1"/>
  <c r="AM39"/>
  <c r="AN39" s="1"/>
  <c r="AM38"/>
  <c r="AN38" s="1"/>
  <c r="AM37"/>
  <c r="AN37" s="1"/>
  <c r="AM36"/>
  <c r="AN36" s="1"/>
  <c r="AM35"/>
  <c r="AN35" s="1"/>
  <c r="AM34"/>
  <c r="AN34" s="1"/>
  <c r="AM33"/>
  <c r="AN33" s="1"/>
  <c r="AM32"/>
  <c r="AN32" s="1"/>
  <c r="AM31"/>
  <c r="AN31" s="1"/>
  <c r="AM30"/>
  <c r="AN30" s="1"/>
  <c r="AM29"/>
  <c r="AN29" s="1"/>
  <c r="AM28"/>
  <c r="AN28" s="1"/>
  <c r="Q28"/>
  <c r="AM27"/>
  <c r="AM26"/>
  <c r="AM25"/>
  <c r="Q25"/>
  <c r="AM24"/>
  <c r="AN24" s="1"/>
  <c r="Q24"/>
  <c r="AM23"/>
  <c r="AN23" s="1"/>
  <c r="Q23"/>
  <c r="AM22"/>
  <c r="AN22" s="1"/>
  <c r="Q22"/>
  <c r="AM21"/>
  <c r="AN21" s="1"/>
  <c r="Q21"/>
  <c r="AJ19"/>
  <c r="AH19"/>
  <c r="AI58" s="1"/>
  <c r="AD19"/>
  <c r="AE51" s="1"/>
  <c r="AB19"/>
  <c r="AC27" s="1"/>
  <c r="Z19"/>
  <c r="AA58" s="1"/>
  <c r="X19"/>
  <c r="Y51" s="1"/>
  <c r="V19"/>
  <c r="W51" s="1"/>
  <c r="T19"/>
  <c r="U27" s="1"/>
  <c r="R19"/>
  <c r="S58" s="1"/>
  <c r="P19"/>
  <c r="Q51" s="1"/>
  <c r="D19"/>
  <c r="E27" s="1"/>
  <c r="N11"/>
  <c r="M11"/>
  <c r="O11" s="1"/>
  <c r="O13" s="1"/>
  <c r="Y21" l="1"/>
  <c r="Y22"/>
  <c r="Y23"/>
  <c r="Y24"/>
  <c r="Y25"/>
  <c r="W27"/>
  <c r="Y28"/>
  <c r="AG21"/>
  <c r="AG22"/>
  <c r="AG23"/>
  <c r="AG24"/>
  <c r="AG25"/>
  <c r="AE27"/>
  <c r="AG28"/>
  <c r="E21" i="17"/>
  <c r="AC21"/>
  <c r="AC22"/>
  <c r="S24"/>
  <c r="U25"/>
  <c r="Q26"/>
  <c r="AG26"/>
  <c r="AC27"/>
  <c r="Y28"/>
  <c r="AA29"/>
  <c r="U30"/>
  <c r="Q32"/>
  <c r="AG32"/>
  <c r="S33"/>
  <c r="Y36"/>
  <c r="AA37"/>
  <c r="U38"/>
  <c r="Q40"/>
  <c r="AG40"/>
  <c r="S41"/>
  <c r="AC44"/>
  <c r="U45"/>
  <c r="Q46"/>
  <c r="AG46"/>
  <c r="U48"/>
  <c r="S49"/>
  <c r="AA50"/>
  <c r="E52"/>
  <c r="AA54"/>
  <c r="E55"/>
  <c r="AC55"/>
  <c r="AC56"/>
  <c r="S58"/>
  <c r="AA21"/>
  <c r="S25"/>
  <c r="AA26"/>
  <c r="S28"/>
  <c r="AA32"/>
  <c r="E33"/>
  <c r="S36"/>
  <c r="U37"/>
  <c r="E38"/>
  <c r="AA40"/>
  <c r="E41"/>
  <c r="AC41"/>
  <c r="AC42"/>
  <c r="U44"/>
  <c r="S45"/>
  <c r="AA46"/>
  <c r="E48"/>
  <c r="E49"/>
  <c r="AC49"/>
  <c r="Y50"/>
  <c r="Y54"/>
  <c r="AA55"/>
  <c r="U56"/>
  <c r="Q58"/>
  <c r="O11"/>
  <c r="O13" s="1"/>
  <c r="U21"/>
  <c r="E22"/>
  <c r="AA24"/>
  <c r="E25"/>
  <c r="AC25"/>
  <c r="Y26"/>
  <c r="E27"/>
  <c r="Q28"/>
  <c r="AG28"/>
  <c r="S29"/>
  <c r="Y32"/>
  <c r="AA33"/>
  <c r="U34"/>
  <c r="Q36"/>
  <c r="AG36"/>
  <c r="S37"/>
  <c r="Y40"/>
  <c r="AA41"/>
  <c r="U42"/>
  <c r="E44"/>
  <c r="E45"/>
  <c r="AC45"/>
  <c r="Y46"/>
  <c r="AA49"/>
  <c r="S50"/>
  <c r="AC52"/>
  <c r="S54"/>
  <c r="U55"/>
  <c r="E56"/>
  <c r="AA58"/>
  <c r="S21"/>
  <c r="Y24"/>
  <c r="AA25"/>
  <c r="S26"/>
  <c r="AA28"/>
  <c r="E29"/>
  <c r="AC29"/>
  <c r="AC30"/>
  <c r="S32"/>
  <c r="U33"/>
  <c r="E34"/>
  <c r="AA36"/>
  <c r="E37"/>
  <c r="AC37"/>
  <c r="AC38"/>
  <c r="S40"/>
  <c r="U41"/>
  <c r="E42"/>
  <c r="AA45"/>
  <c r="S46"/>
  <c r="AC48"/>
  <c r="U49"/>
  <c r="Q50"/>
  <c r="AG50"/>
  <c r="U52"/>
  <c r="Q54"/>
  <c r="AG54"/>
  <c r="S55"/>
  <c r="Y58"/>
  <c r="Q29" i="15"/>
  <c r="S30"/>
  <c r="AA42"/>
  <c r="Y21"/>
  <c r="AG25"/>
  <c r="AG37"/>
  <c r="AA44"/>
  <c r="AG41"/>
  <c r="Y29"/>
  <c r="Q33"/>
  <c r="AA38"/>
  <c r="Y41"/>
  <c r="AG45"/>
  <c r="N11"/>
  <c r="AA22"/>
  <c r="Q25"/>
  <c r="W26"/>
  <c r="AA27"/>
  <c r="AE32"/>
  <c r="AG33"/>
  <c r="AA34"/>
  <c r="W36"/>
  <c r="Y37"/>
  <c r="S38"/>
  <c r="Q41"/>
  <c r="Q45"/>
  <c r="W46"/>
  <c r="S48"/>
  <c r="Y49"/>
  <c r="AE50"/>
  <c r="AA52"/>
  <c r="W54"/>
  <c r="Y55"/>
  <c r="S56"/>
  <c r="AG21"/>
  <c r="W22"/>
  <c r="S27"/>
  <c r="AE28"/>
  <c r="AG29"/>
  <c r="AA30"/>
  <c r="W32"/>
  <c r="Y33"/>
  <c r="S34"/>
  <c r="Q37"/>
  <c r="Q49"/>
  <c r="W50"/>
  <c r="S52"/>
  <c r="Q55"/>
  <c r="AE24"/>
  <c r="W28"/>
  <c r="AE40"/>
  <c r="AE58"/>
  <c r="AE22"/>
  <c r="W24"/>
  <c r="AE26"/>
  <c r="AE36"/>
  <c r="W40"/>
  <c r="S42"/>
  <c r="S44"/>
  <c r="Y45"/>
  <c r="AE46"/>
  <c r="AA48"/>
  <c r="AG49"/>
  <c r="AE54"/>
  <c r="AG55"/>
  <c r="AA56"/>
  <c r="W58"/>
  <c r="U21" i="14"/>
  <c r="AE22"/>
  <c r="AC21"/>
  <c r="AE21" i="13"/>
  <c r="AG22"/>
  <c r="E24"/>
  <c r="E26"/>
  <c r="Q27"/>
  <c r="E28"/>
  <c r="Q30"/>
  <c r="AC32"/>
  <c r="AE33"/>
  <c r="AG34"/>
  <c r="E36"/>
  <c r="Q38"/>
  <c r="AC40"/>
  <c r="AE41"/>
  <c r="AG42"/>
  <c r="Q44"/>
  <c r="W45"/>
  <c r="U46"/>
  <c r="Q48"/>
  <c r="W49"/>
  <c r="U50"/>
  <c r="Q52"/>
  <c r="AC54"/>
  <c r="AE55"/>
  <c r="AG56"/>
  <c r="U32"/>
  <c r="U40"/>
  <c r="Y42"/>
  <c r="U54"/>
  <c r="W55"/>
  <c r="Y56"/>
  <c r="AC24"/>
  <c r="AC26"/>
  <c r="AC28"/>
  <c r="AG30"/>
  <c r="Q34"/>
  <c r="AC36"/>
  <c r="AG38"/>
  <c r="Q42"/>
  <c r="AG44"/>
  <c r="AG48"/>
  <c r="AG52"/>
  <c r="E54"/>
  <c r="Q56"/>
  <c r="U24"/>
  <c r="U26"/>
  <c r="Y27"/>
  <c r="U28"/>
  <c r="Y30"/>
  <c r="U36"/>
  <c r="W37"/>
  <c r="Y38"/>
  <c r="Y44"/>
  <c r="AE45"/>
  <c r="AC46"/>
  <c r="Y48"/>
  <c r="AE49"/>
  <c r="AC50"/>
  <c r="Y52"/>
  <c r="N11"/>
  <c r="Q21"/>
  <c r="Y21"/>
  <c r="AG21"/>
  <c r="S22"/>
  <c r="AA22"/>
  <c r="E23"/>
  <c r="U23"/>
  <c r="AC23"/>
  <c r="W24"/>
  <c r="AE24"/>
  <c r="Q25"/>
  <c r="Y25"/>
  <c r="AG25"/>
  <c r="W26"/>
  <c r="AE26"/>
  <c r="S27"/>
  <c r="AA27"/>
  <c r="W28"/>
  <c r="AE28"/>
  <c r="Q29"/>
  <c r="Y29"/>
  <c r="AG29"/>
  <c r="S30"/>
  <c r="AA30"/>
  <c r="E31"/>
  <c r="U31"/>
  <c r="AC31"/>
  <c r="W32"/>
  <c r="AE32"/>
  <c r="Q33"/>
  <c r="Y33"/>
  <c r="AG33"/>
  <c r="S34"/>
  <c r="AA34"/>
  <c r="E35"/>
  <c r="U35"/>
  <c r="AC35"/>
  <c r="W36"/>
  <c r="AE36"/>
  <c r="Q37"/>
  <c r="Y37"/>
  <c r="AG37"/>
  <c r="S38"/>
  <c r="AA38"/>
  <c r="E39"/>
  <c r="U39"/>
  <c r="AC39"/>
  <c r="W40"/>
  <c r="AE40"/>
  <c r="Q41"/>
  <c r="Y41"/>
  <c r="AG41"/>
  <c r="S42"/>
  <c r="AA42"/>
  <c r="E43"/>
  <c r="U43"/>
  <c r="AC43"/>
  <c r="S44"/>
  <c r="AA44"/>
  <c r="Q45"/>
  <c r="Y45"/>
  <c r="AG45"/>
  <c r="W46"/>
  <c r="AE46"/>
  <c r="E47"/>
  <c r="U47"/>
  <c r="AC47"/>
  <c r="S48"/>
  <c r="AA48"/>
  <c r="Q49"/>
  <c r="Y49"/>
  <c r="AG49"/>
  <c r="W50"/>
  <c r="AE50"/>
  <c r="E51"/>
  <c r="U51"/>
  <c r="AC51"/>
  <c r="S52"/>
  <c r="AA52"/>
  <c r="E53"/>
  <c r="U53"/>
  <c r="AC53"/>
  <c r="W54"/>
  <c r="AE54"/>
  <c r="Q55"/>
  <c r="Y55"/>
  <c r="AG55"/>
  <c r="S56"/>
  <c r="AA56"/>
  <c r="E57"/>
  <c r="U57"/>
  <c r="AC57"/>
  <c r="W58"/>
  <c r="AE58"/>
  <c r="S23"/>
  <c r="AA23"/>
  <c r="S31"/>
  <c r="AA31"/>
  <c r="S35"/>
  <c r="AA35"/>
  <c r="S39"/>
  <c r="AA39"/>
  <c r="S43"/>
  <c r="AA43"/>
  <c r="S47"/>
  <c r="AA47"/>
  <c r="S51"/>
  <c r="AA51"/>
  <c r="S53"/>
  <c r="AA53"/>
  <c r="S57"/>
  <c r="AA57"/>
  <c r="E58"/>
  <c r="U58"/>
  <c r="AC58"/>
  <c r="M13"/>
  <c r="E21"/>
  <c r="U21"/>
  <c r="AC21"/>
  <c r="W22"/>
  <c r="AE22"/>
  <c r="Q23"/>
  <c r="Y23"/>
  <c r="AG23"/>
  <c r="S24"/>
  <c r="AA24"/>
  <c r="E25"/>
  <c r="U25"/>
  <c r="AC25"/>
  <c r="S26"/>
  <c r="AA26"/>
  <c r="W27"/>
  <c r="AE27"/>
  <c r="S28"/>
  <c r="AA28"/>
  <c r="E29"/>
  <c r="U29"/>
  <c r="AC29"/>
  <c r="W30"/>
  <c r="AE30"/>
  <c r="Q31"/>
  <c r="Y31"/>
  <c r="AG31"/>
  <c r="S32"/>
  <c r="AA32"/>
  <c r="E33"/>
  <c r="U33"/>
  <c r="AC33"/>
  <c r="W34"/>
  <c r="AE34"/>
  <c r="Q35"/>
  <c r="Y35"/>
  <c r="AG35"/>
  <c r="S36"/>
  <c r="AA36"/>
  <c r="E37"/>
  <c r="U37"/>
  <c r="AC37"/>
  <c r="W38"/>
  <c r="AE38"/>
  <c r="Q39"/>
  <c r="Y39"/>
  <c r="AG39"/>
  <c r="S40"/>
  <c r="AA40"/>
  <c r="E41"/>
  <c r="U41"/>
  <c r="AC41"/>
  <c r="W42"/>
  <c r="AE42"/>
  <c r="Q43"/>
  <c r="Y43"/>
  <c r="AG43"/>
  <c r="W44"/>
  <c r="AE44"/>
  <c r="E45"/>
  <c r="U45"/>
  <c r="AC45"/>
  <c r="S46"/>
  <c r="AA46"/>
  <c r="Q47"/>
  <c r="Y47"/>
  <c r="AG47"/>
  <c r="W48"/>
  <c r="AE48"/>
  <c r="E49"/>
  <c r="U49"/>
  <c r="AC49"/>
  <c r="S50"/>
  <c r="AA50"/>
  <c r="Q51"/>
  <c r="Y51"/>
  <c r="AG51"/>
  <c r="W52"/>
  <c r="AE52"/>
  <c r="Q53"/>
  <c r="Y53"/>
  <c r="AG53"/>
  <c r="S54"/>
  <c r="AA54"/>
  <c r="E55"/>
  <c r="U55"/>
  <c r="AC55"/>
  <c r="W56"/>
  <c r="AE56"/>
  <c r="Q57"/>
  <c r="Y57"/>
  <c r="AG57"/>
  <c r="S58"/>
  <c r="AA58"/>
  <c r="F19"/>
  <c r="S21"/>
  <c r="AA21"/>
  <c r="E22"/>
  <c r="U22"/>
  <c r="AC22"/>
  <c r="W23"/>
  <c r="AE23"/>
  <c r="Q24"/>
  <c r="Y24"/>
  <c r="AG24"/>
  <c r="S25"/>
  <c r="AA25"/>
  <c r="Q26"/>
  <c r="Y26"/>
  <c r="AG26"/>
  <c r="E27"/>
  <c r="U27"/>
  <c r="AC27"/>
  <c r="Q28"/>
  <c r="Y28"/>
  <c r="AG28"/>
  <c r="S29"/>
  <c r="AA29"/>
  <c r="E30"/>
  <c r="U30"/>
  <c r="AC30"/>
  <c r="W31"/>
  <c r="AE31"/>
  <c r="Q32"/>
  <c r="Y32"/>
  <c r="AG32"/>
  <c r="S33"/>
  <c r="AA33"/>
  <c r="E34"/>
  <c r="U34"/>
  <c r="AC34"/>
  <c r="W35"/>
  <c r="AE35"/>
  <c r="Q36"/>
  <c r="Y36"/>
  <c r="AG36"/>
  <c r="S37"/>
  <c r="AA37"/>
  <c r="E38"/>
  <c r="U38"/>
  <c r="AC38"/>
  <c r="W39"/>
  <c r="AE39"/>
  <c r="Q40"/>
  <c r="Y40"/>
  <c r="AG40"/>
  <c r="S41"/>
  <c r="AA41"/>
  <c r="E42"/>
  <c r="U42"/>
  <c r="AC42"/>
  <c r="W43"/>
  <c r="AE43"/>
  <c r="E44"/>
  <c r="U44"/>
  <c r="AC44"/>
  <c r="S45"/>
  <c r="AA45"/>
  <c r="Q46"/>
  <c r="Y46"/>
  <c r="AG46"/>
  <c r="W47"/>
  <c r="AE47"/>
  <c r="E48"/>
  <c r="U48"/>
  <c r="AC48"/>
  <c r="S49"/>
  <c r="AA49"/>
  <c r="Q50"/>
  <c r="Y50"/>
  <c r="AG50"/>
  <c r="W51"/>
  <c r="AE51"/>
  <c r="E52"/>
  <c r="U52"/>
  <c r="AC52"/>
  <c r="W53"/>
  <c r="AE53"/>
  <c r="Q54"/>
  <c r="Y54"/>
  <c r="AG54"/>
  <c r="N11" i="14"/>
  <c r="Q21"/>
  <c r="Y21"/>
  <c r="AG21"/>
  <c r="S22"/>
  <c r="AA22"/>
  <c r="E23"/>
  <c r="U23"/>
  <c r="AC23"/>
  <c r="W24"/>
  <c r="AE24"/>
  <c r="Q25"/>
  <c r="Y25"/>
  <c r="AG25"/>
  <c r="W26"/>
  <c r="AE26"/>
  <c r="S27"/>
  <c r="AA27"/>
  <c r="W28"/>
  <c r="AE28"/>
  <c r="Q29"/>
  <c r="Y29"/>
  <c r="AG29"/>
  <c r="S30"/>
  <c r="AA30"/>
  <c r="E31"/>
  <c r="U31"/>
  <c r="AC31"/>
  <c r="W32"/>
  <c r="AE32"/>
  <c r="Q33"/>
  <c r="Y33"/>
  <c r="AG33"/>
  <c r="S34"/>
  <c r="AA34"/>
  <c r="E35"/>
  <c r="U35"/>
  <c r="AC35"/>
  <c r="W36"/>
  <c r="AE36"/>
  <c r="Q37"/>
  <c r="Y37"/>
  <c r="AG37"/>
  <c r="S38"/>
  <c r="AA38"/>
  <c r="E39"/>
  <c r="U39"/>
  <c r="AC39"/>
  <c r="W40"/>
  <c r="AE40"/>
  <c r="Q41"/>
  <c r="Y41"/>
  <c r="AG41"/>
  <c r="S42"/>
  <c r="AA42"/>
  <c r="E43"/>
  <c r="U43"/>
  <c r="AC43"/>
  <c r="S44"/>
  <c r="AA44"/>
  <c r="Q45"/>
  <c r="Y45"/>
  <c r="AG45"/>
  <c r="W46"/>
  <c r="AE46"/>
  <c r="E47"/>
  <c r="U47"/>
  <c r="AC47"/>
  <c r="S48"/>
  <c r="AA48"/>
  <c r="Q49"/>
  <c r="Y49"/>
  <c r="AG49"/>
  <c r="W50"/>
  <c r="AE50"/>
  <c r="E51"/>
  <c r="U51"/>
  <c r="AC51"/>
  <c r="S52"/>
  <c r="AA52"/>
  <c r="E53"/>
  <c r="U53"/>
  <c r="AC53"/>
  <c r="W54"/>
  <c r="AE54"/>
  <c r="Q55"/>
  <c r="Y55"/>
  <c r="AG55"/>
  <c r="S56"/>
  <c r="AA56"/>
  <c r="E57"/>
  <c r="U57"/>
  <c r="AC57"/>
  <c r="W58"/>
  <c r="AE58"/>
  <c r="W21"/>
  <c r="AE21"/>
  <c r="Q22"/>
  <c r="Y22"/>
  <c r="AG22"/>
  <c r="S23"/>
  <c r="AA23"/>
  <c r="E24"/>
  <c r="U24"/>
  <c r="AC24"/>
  <c r="W25"/>
  <c r="AE25"/>
  <c r="E26"/>
  <c r="U26"/>
  <c r="AC26"/>
  <c r="Q27"/>
  <c r="Y27"/>
  <c r="AG27"/>
  <c r="E28"/>
  <c r="U28"/>
  <c r="AC28"/>
  <c r="W29"/>
  <c r="AE29"/>
  <c r="Q30"/>
  <c r="Y30"/>
  <c r="AG30"/>
  <c r="S31"/>
  <c r="AA31"/>
  <c r="E32"/>
  <c r="U32"/>
  <c r="AC32"/>
  <c r="W33"/>
  <c r="AE33"/>
  <c r="Q34"/>
  <c r="Y34"/>
  <c r="AG34"/>
  <c r="S35"/>
  <c r="AA35"/>
  <c r="E36"/>
  <c r="U36"/>
  <c r="AC36"/>
  <c r="W37"/>
  <c r="AE37"/>
  <c r="Q38"/>
  <c r="Y38"/>
  <c r="AG38"/>
  <c r="S39"/>
  <c r="AA39"/>
  <c r="E40"/>
  <c r="U40"/>
  <c r="AC40"/>
  <c r="W41"/>
  <c r="AE41"/>
  <c r="Q42"/>
  <c r="Y42"/>
  <c r="AG42"/>
  <c r="S43"/>
  <c r="AA43"/>
  <c r="Q44"/>
  <c r="Y44"/>
  <c r="AG44"/>
  <c r="W45"/>
  <c r="AE45"/>
  <c r="E46"/>
  <c r="U46"/>
  <c r="AC46"/>
  <c r="S47"/>
  <c r="AA47"/>
  <c r="Q48"/>
  <c r="Y48"/>
  <c r="AG48"/>
  <c r="W49"/>
  <c r="AE49"/>
  <c r="E50"/>
  <c r="U50"/>
  <c r="AC50"/>
  <c r="S51"/>
  <c r="AA51"/>
  <c r="Q52"/>
  <c r="Y52"/>
  <c r="AG52"/>
  <c r="S53"/>
  <c r="AA53"/>
  <c r="E54"/>
  <c r="U54"/>
  <c r="AC54"/>
  <c r="W55"/>
  <c r="AE55"/>
  <c r="Q56"/>
  <c r="Y56"/>
  <c r="AG56"/>
  <c r="S57"/>
  <c r="AA57"/>
  <c r="E58"/>
  <c r="U58"/>
  <c r="AC58"/>
  <c r="Q23"/>
  <c r="Y23"/>
  <c r="AG23"/>
  <c r="S24"/>
  <c r="AA24"/>
  <c r="E25"/>
  <c r="U25"/>
  <c r="AC25"/>
  <c r="S26"/>
  <c r="AA26"/>
  <c r="W27"/>
  <c r="AE27"/>
  <c r="S28"/>
  <c r="AA28"/>
  <c r="E29"/>
  <c r="U29"/>
  <c r="AC29"/>
  <c r="W30"/>
  <c r="AE30"/>
  <c r="Q31"/>
  <c r="Y31"/>
  <c r="AG31"/>
  <c r="S32"/>
  <c r="AA32"/>
  <c r="E33"/>
  <c r="U33"/>
  <c r="AC33"/>
  <c r="W34"/>
  <c r="AE34"/>
  <c r="Q35"/>
  <c r="Y35"/>
  <c r="AG35"/>
  <c r="S36"/>
  <c r="AA36"/>
  <c r="E37"/>
  <c r="U37"/>
  <c r="AC37"/>
  <c r="W38"/>
  <c r="AE38"/>
  <c r="Q39"/>
  <c r="Y39"/>
  <c r="AG39"/>
  <c r="S40"/>
  <c r="AA40"/>
  <c r="E41"/>
  <c r="U41"/>
  <c r="AC41"/>
  <c r="W42"/>
  <c r="AE42"/>
  <c r="Q43"/>
  <c r="Y43"/>
  <c r="AG43"/>
  <c r="W44"/>
  <c r="AE44"/>
  <c r="E45"/>
  <c r="U45"/>
  <c r="AC45"/>
  <c r="S46"/>
  <c r="AA46"/>
  <c r="Q47"/>
  <c r="Y47"/>
  <c r="AG47"/>
  <c r="W48"/>
  <c r="AE48"/>
  <c r="E49"/>
  <c r="U49"/>
  <c r="AC49"/>
  <c r="S50"/>
  <c r="AA50"/>
  <c r="Q51"/>
  <c r="Y51"/>
  <c r="AG51"/>
  <c r="W52"/>
  <c r="AE52"/>
  <c r="Q53"/>
  <c r="Y53"/>
  <c r="AG53"/>
  <c r="S54"/>
  <c r="AA54"/>
  <c r="E55"/>
  <c r="U55"/>
  <c r="AC55"/>
  <c r="W56"/>
  <c r="AE56"/>
  <c r="Q57"/>
  <c r="Y57"/>
  <c r="AG57"/>
  <c r="S58"/>
  <c r="AA58"/>
  <c r="F19"/>
  <c r="S21"/>
  <c r="AA21"/>
  <c r="E22"/>
  <c r="U22"/>
  <c r="AC22"/>
  <c r="W23"/>
  <c r="AE23"/>
  <c r="Q24"/>
  <c r="Y24"/>
  <c r="AG24"/>
  <c r="S25"/>
  <c r="AA25"/>
  <c r="Q26"/>
  <c r="Y26"/>
  <c r="AG26"/>
  <c r="E27"/>
  <c r="U27"/>
  <c r="AC27"/>
  <c r="Q28"/>
  <c r="Y28"/>
  <c r="AG28"/>
  <c r="S29"/>
  <c r="AA29"/>
  <c r="E30"/>
  <c r="U30"/>
  <c r="AC30"/>
  <c r="W31"/>
  <c r="AE31"/>
  <c r="Q32"/>
  <c r="Y32"/>
  <c r="AG32"/>
  <c r="S33"/>
  <c r="AA33"/>
  <c r="E34"/>
  <c r="U34"/>
  <c r="AC34"/>
  <c r="W35"/>
  <c r="AE35"/>
  <c r="Q36"/>
  <c r="Y36"/>
  <c r="AG36"/>
  <c r="S37"/>
  <c r="AA37"/>
  <c r="E38"/>
  <c r="U38"/>
  <c r="AC38"/>
  <c r="W39"/>
  <c r="AE39"/>
  <c r="Q40"/>
  <c r="Y40"/>
  <c r="AG40"/>
  <c r="S41"/>
  <c r="AA41"/>
  <c r="E42"/>
  <c r="U42"/>
  <c r="AC42"/>
  <c r="W43"/>
  <c r="AE43"/>
  <c r="E44"/>
  <c r="U44"/>
  <c r="AC44"/>
  <c r="S45"/>
  <c r="AA45"/>
  <c r="Q46"/>
  <c r="Y46"/>
  <c r="AG46"/>
  <c r="W47"/>
  <c r="AE47"/>
  <c r="E48"/>
  <c r="U48"/>
  <c r="AC48"/>
  <c r="S49"/>
  <c r="AA49"/>
  <c r="Q50"/>
  <c r="Y50"/>
  <c r="AG50"/>
  <c r="W51"/>
  <c r="AE51"/>
  <c r="E52"/>
  <c r="U52"/>
  <c r="AC52"/>
  <c r="W53"/>
  <c r="AE53"/>
  <c r="Q54"/>
  <c r="Y54"/>
  <c r="AG54"/>
  <c r="E23" i="15"/>
  <c r="AC31"/>
  <c r="U39"/>
  <c r="AC51"/>
  <c r="E57"/>
  <c r="AC57"/>
  <c r="W21"/>
  <c r="AE21"/>
  <c r="Q22"/>
  <c r="Y22"/>
  <c r="AG22"/>
  <c r="S23"/>
  <c r="AA23"/>
  <c r="E24"/>
  <c r="U24"/>
  <c r="AC24"/>
  <c r="W25"/>
  <c r="AE25"/>
  <c r="E26"/>
  <c r="U26"/>
  <c r="AC26"/>
  <c r="Q27"/>
  <c r="Y27"/>
  <c r="AG27"/>
  <c r="E28"/>
  <c r="U28"/>
  <c r="AC28"/>
  <c r="W29"/>
  <c r="AE29"/>
  <c r="Q30"/>
  <c r="Y30"/>
  <c r="AG30"/>
  <c r="S31"/>
  <c r="AA31"/>
  <c r="E32"/>
  <c r="U32"/>
  <c r="AC32"/>
  <c r="W33"/>
  <c r="AE33"/>
  <c r="Q34"/>
  <c r="Y34"/>
  <c r="AG34"/>
  <c r="S35"/>
  <c r="AA35"/>
  <c r="E36"/>
  <c r="U36"/>
  <c r="AC36"/>
  <c r="W37"/>
  <c r="AE37"/>
  <c r="Q38"/>
  <c r="Y38"/>
  <c r="AG38"/>
  <c r="S39"/>
  <c r="AA39"/>
  <c r="E40"/>
  <c r="U40"/>
  <c r="AC40"/>
  <c r="W41"/>
  <c r="AE41"/>
  <c r="Q42"/>
  <c r="Y42"/>
  <c r="AG42"/>
  <c r="S43"/>
  <c r="AA43"/>
  <c r="Q44"/>
  <c r="Y44"/>
  <c r="AG44"/>
  <c r="W45"/>
  <c r="AE45"/>
  <c r="E46"/>
  <c r="U46"/>
  <c r="AC46"/>
  <c r="S47"/>
  <c r="AA47"/>
  <c r="Q48"/>
  <c r="Y48"/>
  <c r="AG48"/>
  <c r="W49"/>
  <c r="AE49"/>
  <c r="E50"/>
  <c r="U50"/>
  <c r="AC50"/>
  <c r="S51"/>
  <c r="AA51"/>
  <c r="Q52"/>
  <c r="Y52"/>
  <c r="AG52"/>
  <c r="S53"/>
  <c r="AA53"/>
  <c r="E54"/>
  <c r="U54"/>
  <c r="AC54"/>
  <c r="W55"/>
  <c r="AE55"/>
  <c r="Q56"/>
  <c r="Y56"/>
  <c r="AG56"/>
  <c r="S57"/>
  <c r="AA57"/>
  <c r="E58"/>
  <c r="U58"/>
  <c r="AC58"/>
  <c r="AC23"/>
  <c r="E31"/>
  <c r="U31"/>
  <c r="E35"/>
  <c r="AC35"/>
  <c r="E39"/>
  <c r="AC43"/>
  <c r="E47"/>
  <c r="AC47"/>
  <c r="E51"/>
  <c r="U51"/>
  <c r="E53"/>
  <c r="U53"/>
  <c r="U57"/>
  <c r="E21"/>
  <c r="U21"/>
  <c r="AC21"/>
  <c r="Q23"/>
  <c r="Y23"/>
  <c r="AG23"/>
  <c r="S24"/>
  <c r="AA24"/>
  <c r="E25"/>
  <c r="U25"/>
  <c r="AC25"/>
  <c r="S26"/>
  <c r="AA26"/>
  <c r="W27"/>
  <c r="AE27"/>
  <c r="S28"/>
  <c r="AA28"/>
  <c r="E29"/>
  <c r="U29"/>
  <c r="AC29"/>
  <c r="W30"/>
  <c r="AE30"/>
  <c r="Q31"/>
  <c r="Y31"/>
  <c r="AG31"/>
  <c r="S32"/>
  <c r="AA32"/>
  <c r="E33"/>
  <c r="U33"/>
  <c r="AC33"/>
  <c r="W34"/>
  <c r="AE34"/>
  <c r="Q35"/>
  <c r="Y35"/>
  <c r="AG35"/>
  <c r="S36"/>
  <c r="AA36"/>
  <c r="E37"/>
  <c r="U37"/>
  <c r="AC37"/>
  <c r="W38"/>
  <c r="AE38"/>
  <c r="Q39"/>
  <c r="Y39"/>
  <c r="AG39"/>
  <c r="S40"/>
  <c r="AA40"/>
  <c r="E41"/>
  <c r="U41"/>
  <c r="AC41"/>
  <c r="W42"/>
  <c r="AE42"/>
  <c r="Q43"/>
  <c r="Y43"/>
  <c r="AG43"/>
  <c r="W44"/>
  <c r="AE44"/>
  <c r="E45"/>
  <c r="U45"/>
  <c r="AC45"/>
  <c r="S46"/>
  <c r="AA46"/>
  <c r="Q47"/>
  <c r="Y47"/>
  <c r="AG47"/>
  <c r="W48"/>
  <c r="AE48"/>
  <c r="E49"/>
  <c r="U49"/>
  <c r="AC49"/>
  <c r="S50"/>
  <c r="AA50"/>
  <c r="Q51"/>
  <c r="Y51"/>
  <c r="AG51"/>
  <c r="W52"/>
  <c r="AE52"/>
  <c r="Q53"/>
  <c r="Y53"/>
  <c r="AG53"/>
  <c r="S54"/>
  <c r="AA54"/>
  <c r="E55"/>
  <c r="U55"/>
  <c r="AC55"/>
  <c r="W56"/>
  <c r="AE56"/>
  <c r="Q57"/>
  <c r="Y57"/>
  <c r="AG57"/>
  <c r="S58"/>
  <c r="AA58"/>
  <c r="U23"/>
  <c r="U35"/>
  <c r="AC39"/>
  <c r="E43"/>
  <c r="U43"/>
  <c r="U47"/>
  <c r="AC53"/>
  <c r="F19"/>
  <c r="S21"/>
  <c r="AA21"/>
  <c r="E22"/>
  <c r="U22"/>
  <c r="AC22"/>
  <c r="W23"/>
  <c r="AE23"/>
  <c r="Q24"/>
  <c r="Y24"/>
  <c r="AG24"/>
  <c r="S25"/>
  <c r="AA25"/>
  <c r="Q26"/>
  <c r="Y26"/>
  <c r="AG26"/>
  <c r="E27"/>
  <c r="U27"/>
  <c r="AC27"/>
  <c r="Q28"/>
  <c r="Y28"/>
  <c r="AG28"/>
  <c r="S29"/>
  <c r="AA29"/>
  <c r="E30"/>
  <c r="U30"/>
  <c r="AC30"/>
  <c r="W31"/>
  <c r="AE31"/>
  <c r="Q32"/>
  <c r="Y32"/>
  <c r="AG32"/>
  <c r="S33"/>
  <c r="AA33"/>
  <c r="E34"/>
  <c r="U34"/>
  <c r="AC34"/>
  <c r="W35"/>
  <c r="AE35"/>
  <c r="Q36"/>
  <c r="Y36"/>
  <c r="AG36"/>
  <c r="S37"/>
  <c r="AA37"/>
  <c r="E38"/>
  <c r="U38"/>
  <c r="AC38"/>
  <c r="W39"/>
  <c r="AE39"/>
  <c r="Q40"/>
  <c r="Y40"/>
  <c r="AG40"/>
  <c r="S41"/>
  <c r="AA41"/>
  <c r="E42"/>
  <c r="U42"/>
  <c r="AC42"/>
  <c r="W43"/>
  <c r="AE43"/>
  <c r="E44"/>
  <c r="U44"/>
  <c r="AC44"/>
  <c r="S45"/>
  <c r="AA45"/>
  <c r="Q46"/>
  <c r="Y46"/>
  <c r="AG46"/>
  <c r="W47"/>
  <c r="AE47"/>
  <c r="E48"/>
  <c r="U48"/>
  <c r="AC48"/>
  <c r="S49"/>
  <c r="AA49"/>
  <c r="Q50"/>
  <c r="Y50"/>
  <c r="AG50"/>
  <c r="W51"/>
  <c r="AE51"/>
  <c r="E52"/>
  <c r="U52"/>
  <c r="AC52"/>
  <c r="W53"/>
  <c r="AE53"/>
  <c r="Q54"/>
  <c r="Y54"/>
  <c r="AG54"/>
  <c r="N11" i="16"/>
  <c r="Q21"/>
  <c r="Y21"/>
  <c r="AG21"/>
  <c r="S22"/>
  <c r="AA22"/>
  <c r="E23"/>
  <c r="U23"/>
  <c r="AC23"/>
  <c r="W24"/>
  <c r="AE24"/>
  <c r="Q25"/>
  <c r="Y25"/>
  <c r="AG25"/>
  <c r="W26"/>
  <c r="AE26"/>
  <c r="S27"/>
  <c r="AA27"/>
  <c r="W28"/>
  <c r="AE28"/>
  <c r="Q29"/>
  <c r="Y29"/>
  <c r="AG29"/>
  <c r="S30"/>
  <c r="AA30"/>
  <c r="E31"/>
  <c r="U31"/>
  <c r="AC31"/>
  <c r="W32"/>
  <c r="AE32"/>
  <c r="Q33"/>
  <c r="Y33"/>
  <c r="AG33"/>
  <c r="S34"/>
  <c r="AA34"/>
  <c r="E35"/>
  <c r="U35"/>
  <c r="AC35"/>
  <c r="W36"/>
  <c r="AE36"/>
  <c r="Q37"/>
  <c r="Y37"/>
  <c r="AG37"/>
  <c r="S38"/>
  <c r="AA38"/>
  <c r="E39"/>
  <c r="U39"/>
  <c r="AC39"/>
  <c r="W40"/>
  <c r="AE40"/>
  <c r="Q41"/>
  <c r="Y41"/>
  <c r="AG41"/>
  <c r="S42"/>
  <c r="AA42"/>
  <c r="E43"/>
  <c r="U43"/>
  <c r="AC43"/>
  <c r="S44"/>
  <c r="AA44"/>
  <c r="Q45"/>
  <c r="Y45"/>
  <c r="AG45"/>
  <c r="W46"/>
  <c r="AE46"/>
  <c r="E47"/>
  <c r="U47"/>
  <c r="AC47"/>
  <c r="S48"/>
  <c r="AA48"/>
  <c r="Q49"/>
  <c r="Y49"/>
  <c r="AG49"/>
  <c r="W50"/>
  <c r="AE50"/>
  <c r="E51"/>
  <c r="U51"/>
  <c r="AC51"/>
  <c r="S52"/>
  <c r="AA52"/>
  <c r="E53"/>
  <c r="U53"/>
  <c r="AC53"/>
  <c r="W54"/>
  <c r="AE54"/>
  <c r="Q55"/>
  <c r="Y55"/>
  <c r="AG55"/>
  <c r="S56"/>
  <c r="AA56"/>
  <c r="E57"/>
  <c r="U57"/>
  <c r="AC57"/>
  <c r="W58"/>
  <c r="AE58"/>
  <c r="W21"/>
  <c r="AE21"/>
  <c r="Q22"/>
  <c r="Y22"/>
  <c r="AG22"/>
  <c r="S23"/>
  <c r="AA23"/>
  <c r="E24"/>
  <c r="U24"/>
  <c r="AC24"/>
  <c r="W25"/>
  <c r="AE25"/>
  <c r="E26"/>
  <c r="U26"/>
  <c r="AC26"/>
  <c r="Q27"/>
  <c r="Y27"/>
  <c r="AG27"/>
  <c r="E28"/>
  <c r="U28"/>
  <c r="AC28"/>
  <c r="W29"/>
  <c r="AE29"/>
  <c r="Q30"/>
  <c r="Y30"/>
  <c r="AG30"/>
  <c r="S31"/>
  <c r="AA31"/>
  <c r="E32"/>
  <c r="U32"/>
  <c r="AC32"/>
  <c r="W33"/>
  <c r="AE33"/>
  <c r="Q34"/>
  <c r="Y34"/>
  <c r="AG34"/>
  <c r="S35"/>
  <c r="AA35"/>
  <c r="E36"/>
  <c r="U36"/>
  <c r="AC36"/>
  <c r="W37"/>
  <c r="AE37"/>
  <c r="Q38"/>
  <c r="Y38"/>
  <c r="AG38"/>
  <c r="S39"/>
  <c r="AA39"/>
  <c r="E40"/>
  <c r="U40"/>
  <c r="AC40"/>
  <c r="W41"/>
  <c r="AE41"/>
  <c r="Q42"/>
  <c r="Y42"/>
  <c r="AG42"/>
  <c r="S43"/>
  <c r="AA43"/>
  <c r="Q44"/>
  <c r="Y44"/>
  <c r="AG44"/>
  <c r="W45"/>
  <c r="AE45"/>
  <c r="E46"/>
  <c r="U46"/>
  <c r="AC46"/>
  <c r="S47"/>
  <c r="AA47"/>
  <c r="Q48"/>
  <c r="Y48"/>
  <c r="AG48"/>
  <c r="W49"/>
  <c r="AE49"/>
  <c r="E50"/>
  <c r="U50"/>
  <c r="AC50"/>
  <c r="S51"/>
  <c r="AA51"/>
  <c r="Q52"/>
  <c r="Y52"/>
  <c r="AG52"/>
  <c r="S53"/>
  <c r="AA53"/>
  <c r="E54"/>
  <c r="U54"/>
  <c r="AC54"/>
  <c r="W55"/>
  <c r="AE55"/>
  <c r="Q56"/>
  <c r="Y56"/>
  <c r="AG56"/>
  <c r="S57"/>
  <c r="AA57"/>
  <c r="E58"/>
  <c r="U58"/>
  <c r="AC58"/>
  <c r="M13"/>
  <c r="E21"/>
  <c r="U21"/>
  <c r="AC21"/>
  <c r="W22"/>
  <c r="AE22"/>
  <c r="Q23"/>
  <c r="Y23"/>
  <c r="AG23"/>
  <c r="S24"/>
  <c r="AA24"/>
  <c r="E25"/>
  <c r="U25"/>
  <c r="AC25"/>
  <c r="S26"/>
  <c r="AA26"/>
  <c r="W27"/>
  <c r="AE27"/>
  <c r="S28"/>
  <c r="AA28"/>
  <c r="E29"/>
  <c r="U29"/>
  <c r="AC29"/>
  <c r="W30"/>
  <c r="AE30"/>
  <c r="Q31"/>
  <c r="Y31"/>
  <c r="AG31"/>
  <c r="S32"/>
  <c r="AA32"/>
  <c r="E33"/>
  <c r="U33"/>
  <c r="AC33"/>
  <c r="W34"/>
  <c r="AE34"/>
  <c r="Q35"/>
  <c r="Y35"/>
  <c r="AG35"/>
  <c r="S36"/>
  <c r="AA36"/>
  <c r="E37"/>
  <c r="U37"/>
  <c r="AC37"/>
  <c r="W38"/>
  <c r="AE38"/>
  <c r="Q39"/>
  <c r="Y39"/>
  <c r="AG39"/>
  <c r="S40"/>
  <c r="AA40"/>
  <c r="E41"/>
  <c r="U41"/>
  <c r="AC41"/>
  <c r="W42"/>
  <c r="AE42"/>
  <c r="Q43"/>
  <c r="Y43"/>
  <c r="AG43"/>
  <c r="W44"/>
  <c r="AE44"/>
  <c r="E45"/>
  <c r="U45"/>
  <c r="AC45"/>
  <c r="S46"/>
  <c r="AA46"/>
  <c r="Q47"/>
  <c r="Y47"/>
  <c r="AG47"/>
  <c r="W48"/>
  <c r="AE48"/>
  <c r="E49"/>
  <c r="U49"/>
  <c r="AC49"/>
  <c r="S50"/>
  <c r="AA50"/>
  <c r="Q51"/>
  <c r="Y51"/>
  <c r="AG51"/>
  <c r="W52"/>
  <c r="AE52"/>
  <c r="Q53"/>
  <c r="Y53"/>
  <c r="AG53"/>
  <c r="S54"/>
  <c r="AA54"/>
  <c r="E55"/>
  <c r="U55"/>
  <c r="AC55"/>
  <c r="W56"/>
  <c r="AE56"/>
  <c r="Q57"/>
  <c r="Y57"/>
  <c r="AG57"/>
  <c r="S58"/>
  <c r="AA58"/>
  <c r="F19"/>
  <c r="S21"/>
  <c r="AA21"/>
  <c r="E22"/>
  <c r="U22"/>
  <c r="AC22"/>
  <c r="W23"/>
  <c r="AE23"/>
  <c r="Q24"/>
  <c r="Y24"/>
  <c r="AG24"/>
  <c r="S25"/>
  <c r="AA25"/>
  <c r="Q26"/>
  <c r="Y26"/>
  <c r="AG26"/>
  <c r="E27"/>
  <c r="U27"/>
  <c r="AC27"/>
  <c r="Q28"/>
  <c r="Y28"/>
  <c r="AG28"/>
  <c r="S29"/>
  <c r="AA29"/>
  <c r="E30"/>
  <c r="U30"/>
  <c r="AC30"/>
  <c r="W31"/>
  <c r="AE31"/>
  <c r="Q32"/>
  <c r="Y32"/>
  <c r="AG32"/>
  <c r="S33"/>
  <c r="AA33"/>
  <c r="E34"/>
  <c r="U34"/>
  <c r="AC34"/>
  <c r="W35"/>
  <c r="AE35"/>
  <c r="Q36"/>
  <c r="Y36"/>
  <c r="AG36"/>
  <c r="S37"/>
  <c r="AA37"/>
  <c r="E38"/>
  <c r="U38"/>
  <c r="AC38"/>
  <c r="W39"/>
  <c r="AE39"/>
  <c r="Q40"/>
  <c r="Y40"/>
  <c r="AG40"/>
  <c r="S41"/>
  <c r="AA41"/>
  <c r="E42"/>
  <c r="U42"/>
  <c r="AC42"/>
  <c r="W43"/>
  <c r="AE43"/>
  <c r="E44"/>
  <c r="U44"/>
  <c r="AC44"/>
  <c r="S45"/>
  <c r="AA45"/>
  <c r="Q46"/>
  <c r="Y46"/>
  <c r="AG46"/>
  <c r="W47"/>
  <c r="AE47"/>
  <c r="E48"/>
  <c r="U48"/>
  <c r="AC48"/>
  <c r="S49"/>
  <c r="AA49"/>
  <c r="Q50"/>
  <c r="Y50"/>
  <c r="AG50"/>
  <c r="W51"/>
  <c r="AE51"/>
  <c r="E52"/>
  <c r="U52"/>
  <c r="AC52"/>
  <c r="W53"/>
  <c r="AE53"/>
  <c r="Q54"/>
  <c r="Y54"/>
  <c r="AG54"/>
  <c r="G23" i="17"/>
  <c r="W23"/>
  <c r="AE23"/>
  <c r="G31"/>
  <c r="W31"/>
  <c r="AE31"/>
  <c r="G39"/>
  <c r="W39"/>
  <c r="AE39"/>
  <c r="AE43"/>
  <c r="G47"/>
  <c r="W47"/>
  <c r="AE47"/>
  <c r="AE51"/>
  <c r="G53"/>
  <c r="W53"/>
  <c r="AE53"/>
  <c r="Q21"/>
  <c r="Y21"/>
  <c r="AG21"/>
  <c r="S22"/>
  <c r="AA22"/>
  <c r="E23"/>
  <c r="U23"/>
  <c r="AC23"/>
  <c r="G24"/>
  <c r="W24"/>
  <c r="AE24"/>
  <c r="Q25"/>
  <c r="Y25"/>
  <c r="AG25"/>
  <c r="G26"/>
  <c r="W26"/>
  <c r="AE26"/>
  <c r="S27"/>
  <c r="AA27"/>
  <c r="G28"/>
  <c r="W28"/>
  <c r="AE28"/>
  <c r="Q29"/>
  <c r="Y29"/>
  <c r="AG29"/>
  <c r="S30"/>
  <c r="AA30"/>
  <c r="E31"/>
  <c r="U31"/>
  <c r="AC31"/>
  <c r="G32"/>
  <c r="W32"/>
  <c r="AE32"/>
  <c r="Q33"/>
  <c r="Y33"/>
  <c r="AG33"/>
  <c r="S34"/>
  <c r="AA34"/>
  <c r="E35"/>
  <c r="U35"/>
  <c r="AC35"/>
  <c r="G36"/>
  <c r="W36"/>
  <c r="AE36"/>
  <c r="Q37"/>
  <c r="Y37"/>
  <c r="AG37"/>
  <c r="S38"/>
  <c r="AA38"/>
  <c r="E39"/>
  <c r="U39"/>
  <c r="AC39"/>
  <c r="G40"/>
  <c r="W40"/>
  <c r="AE40"/>
  <c r="Q41"/>
  <c r="Y41"/>
  <c r="AG41"/>
  <c r="S42"/>
  <c r="AA42"/>
  <c r="E43"/>
  <c r="U43"/>
  <c r="AC43"/>
  <c r="S44"/>
  <c r="AA44"/>
  <c r="Q45"/>
  <c r="Y45"/>
  <c r="AG45"/>
  <c r="G46"/>
  <c r="W46"/>
  <c r="AE46"/>
  <c r="E47"/>
  <c r="U47"/>
  <c r="AC47"/>
  <c r="S48"/>
  <c r="AA48"/>
  <c r="Q49"/>
  <c r="Y49"/>
  <c r="AG49"/>
  <c r="G50"/>
  <c r="W50"/>
  <c r="AE50"/>
  <c r="E51"/>
  <c r="U51"/>
  <c r="AC51"/>
  <c r="S52"/>
  <c r="AA52"/>
  <c r="E53"/>
  <c r="U53"/>
  <c r="AC53"/>
  <c r="G54"/>
  <c r="W54"/>
  <c r="AE54"/>
  <c r="Q55"/>
  <c r="Y55"/>
  <c r="AG55"/>
  <c r="S56"/>
  <c r="AA56"/>
  <c r="E57"/>
  <c r="U57"/>
  <c r="AC57"/>
  <c r="G58"/>
  <c r="W58"/>
  <c r="AE58"/>
  <c r="G35"/>
  <c r="W35"/>
  <c r="AE35"/>
  <c r="G43"/>
  <c r="W43"/>
  <c r="G51"/>
  <c r="W51"/>
  <c r="G57"/>
  <c r="W57"/>
  <c r="AE57"/>
  <c r="J19"/>
  <c r="G21"/>
  <c r="W21"/>
  <c r="AE21"/>
  <c r="Q22"/>
  <c r="Y22"/>
  <c r="AG22"/>
  <c r="S23"/>
  <c r="AA23"/>
  <c r="E24"/>
  <c r="U24"/>
  <c r="AC24"/>
  <c r="G25"/>
  <c r="W25"/>
  <c r="AE25"/>
  <c r="E26"/>
  <c r="U26"/>
  <c r="AC26"/>
  <c r="Q27"/>
  <c r="Y27"/>
  <c r="AG27"/>
  <c r="E28"/>
  <c r="U28"/>
  <c r="AC28"/>
  <c r="G29"/>
  <c r="W29"/>
  <c r="AE29"/>
  <c r="Q30"/>
  <c r="Y30"/>
  <c r="AG30"/>
  <c r="S31"/>
  <c r="AA31"/>
  <c r="E32"/>
  <c r="U32"/>
  <c r="AC32"/>
  <c r="G33"/>
  <c r="W33"/>
  <c r="AE33"/>
  <c r="Q34"/>
  <c r="Y34"/>
  <c r="AG34"/>
  <c r="S35"/>
  <c r="AA35"/>
  <c r="E36"/>
  <c r="U36"/>
  <c r="AC36"/>
  <c r="G37"/>
  <c r="W37"/>
  <c r="AE37"/>
  <c r="Q38"/>
  <c r="Y38"/>
  <c r="AG38"/>
  <c r="S39"/>
  <c r="AA39"/>
  <c r="E40"/>
  <c r="U40"/>
  <c r="AC40"/>
  <c r="G41"/>
  <c r="W41"/>
  <c r="AE41"/>
  <c r="Q42"/>
  <c r="Y42"/>
  <c r="AG42"/>
  <c r="S43"/>
  <c r="AA43"/>
  <c r="Q44"/>
  <c r="Y44"/>
  <c r="AG44"/>
  <c r="G45"/>
  <c r="W45"/>
  <c r="AE45"/>
  <c r="E46"/>
  <c r="U46"/>
  <c r="AC46"/>
  <c r="S47"/>
  <c r="AA47"/>
  <c r="Q48"/>
  <c r="Y48"/>
  <c r="AG48"/>
  <c r="G49"/>
  <c r="W49"/>
  <c r="AE49"/>
  <c r="E50"/>
  <c r="U50"/>
  <c r="AC50"/>
  <c r="S51"/>
  <c r="AA51"/>
  <c r="Q52"/>
  <c r="Y52"/>
  <c r="AG52"/>
  <c r="S53"/>
  <c r="AA53"/>
  <c r="E54"/>
  <c r="U54"/>
  <c r="AC54"/>
  <c r="G55"/>
  <c r="W55"/>
  <c r="AE55"/>
  <c r="Q56"/>
  <c r="Y56"/>
  <c r="AG56"/>
  <c r="H19"/>
  <c r="G22"/>
  <c r="W22"/>
  <c r="AE22"/>
  <c r="Q23"/>
  <c r="Y23"/>
  <c r="AG23"/>
  <c r="G27"/>
  <c r="W27"/>
  <c r="AE27"/>
  <c r="G30"/>
  <c r="W30"/>
  <c r="AE30"/>
  <c r="Q31"/>
  <c r="Y31"/>
  <c r="AG31"/>
  <c r="G34"/>
  <c r="W34"/>
  <c r="AE34"/>
  <c r="Q35"/>
  <c r="Y35"/>
  <c r="AG35"/>
  <c r="G38"/>
  <c r="W38"/>
  <c r="AE38"/>
  <c r="Q39"/>
  <c r="Y39"/>
  <c r="AG39"/>
  <c r="G42"/>
  <c r="W42"/>
  <c r="AE42"/>
  <c r="Q43"/>
  <c r="Y43"/>
  <c r="AG43"/>
  <c r="G44"/>
  <c r="W44"/>
  <c r="AE44"/>
  <c r="Q47"/>
  <c r="Y47"/>
  <c r="AG47"/>
  <c r="G48"/>
  <c r="W48"/>
  <c r="AE48"/>
  <c r="Q51"/>
  <c r="Y51"/>
  <c r="AG51"/>
  <c r="G52"/>
  <c r="W52"/>
  <c r="AE52"/>
  <c r="Q53"/>
  <c r="Y53"/>
  <c r="AG53"/>
  <c r="AG57"/>
  <c r="M13" i="9"/>
  <c r="E21"/>
  <c r="U21"/>
  <c r="AC21"/>
  <c r="E22"/>
  <c r="U22"/>
  <c r="AC22"/>
  <c r="E23"/>
  <c r="U23"/>
  <c r="AC23"/>
  <c r="E24"/>
  <c r="U24"/>
  <c r="AC24"/>
  <c r="E25"/>
  <c r="U25"/>
  <c r="AC25"/>
  <c r="Q26"/>
  <c r="Y26"/>
  <c r="AG26"/>
  <c r="S27"/>
  <c r="AA27"/>
  <c r="AI27"/>
  <c r="E28"/>
  <c r="U28"/>
  <c r="AC28"/>
  <c r="E29"/>
  <c r="U29"/>
  <c r="AC29"/>
  <c r="E30"/>
  <c r="U30"/>
  <c r="AC30"/>
  <c r="E31"/>
  <c r="U31"/>
  <c r="AC31"/>
  <c r="E32"/>
  <c r="U32"/>
  <c r="AC32"/>
  <c r="E33"/>
  <c r="U33"/>
  <c r="AC33"/>
  <c r="E34"/>
  <c r="U34"/>
  <c r="AC34"/>
  <c r="E35"/>
  <c r="U35"/>
  <c r="AC35"/>
  <c r="E36"/>
  <c r="U36"/>
  <c r="AC36"/>
  <c r="E37"/>
  <c r="U37"/>
  <c r="AC37"/>
  <c r="E38"/>
  <c r="U38"/>
  <c r="AC38"/>
  <c r="E39"/>
  <c r="U39"/>
  <c r="AC39"/>
  <c r="E40"/>
  <c r="U40"/>
  <c r="AC40"/>
  <c r="E41"/>
  <c r="U41"/>
  <c r="AC41"/>
  <c r="E42"/>
  <c r="U42"/>
  <c r="AC42"/>
  <c r="E43"/>
  <c r="U43"/>
  <c r="AC43"/>
  <c r="Q44"/>
  <c r="Y44"/>
  <c r="AG44"/>
  <c r="E45"/>
  <c r="U45"/>
  <c r="AC45"/>
  <c r="Q46"/>
  <c r="Y46"/>
  <c r="AG46"/>
  <c r="E47"/>
  <c r="U47"/>
  <c r="AC47"/>
  <c r="Q48"/>
  <c r="Y48"/>
  <c r="AG48"/>
  <c r="E49"/>
  <c r="U49"/>
  <c r="AC49"/>
  <c r="Q50"/>
  <c r="Y50"/>
  <c r="AG50"/>
  <c r="E51"/>
  <c r="U51"/>
  <c r="AC51"/>
  <c r="Q52"/>
  <c r="Y52"/>
  <c r="AG52"/>
  <c r="Q53"/>
  <c r="Y53"/>
  <c r="AG53"/>
  <c r="Q54"/>
  <c r="Y54"/>
  <c r="AG54"/>
  <c r="Q55"/>
  <c r="Y55"/>
  <c r="AG55"/>
  <c r="Q56"/>
  <c r="Y56"/>
  <c r="AG56"/>
  <c r="Q57"/>
  <c r="Y57"/>
  <c r="AG57"/>
  <c r="Q58"/>
  <c r="Y58"/>
  <c r="AG58"/>
  <c r="F19"/>
  <c r="S21"/>
  <c r="AA21"/>
  <c r="AI21"/>
  <c r="S22"/>
  <c r="AA22"/>
  <c r="AI22"/>
  <c r="S23"/>
  <c r="AA23"/>
  <c r="AI23"/>
  <c r="S24"/>
  <c r="AA24"/>
  <c r="AI24"/>
  <c r="S25"/>
  <c r="AA25"/>
  <c r="AI25"/>
  <c r="W26"/>
  <c r="AE26"/>
  <c r="Q27"/>
  <c r="Y27"/>
  <c r="AG27"/>
  <c r="S28"/>
  <c r="AA28"/>
  <c r="AI28"/>
  <c r="S29"/>
  <c r="AA29"/>
  <c r="AI29"/>
  <c r="S30"/>
  <c r="AA30"/>
  <c r="AI30"/>
  <c r="S31"/>
  <c r="AA31"/>
  <c r="AI31"/>
  <c r="S32"/>
  <c r="AA32"/>
  <c r="AI32"/>
  <c r="S33"/>
  <c r="AA33"/>
  <c r="AI33"/>
  <c r="S34"/>
  <c r="AA34"/>
  <c r="AI34"/>
  <c r="S35"/>
  <c r="AA35"/>
  <c r="AI35"/>
  <c r="S36"/>
  <c r="AA36"/>
  <c r="AI36"/>
  <c r="S37"/>
  <c r="AA37"/>
  <c r="AI37"/>
  <c r="S38"/>
  <c r="AA38"/>
  <c r="AI38"/>
  <c r="S39"/>
  <c r="AA39"/>
  <c r="AI39"/>
  <c r="S40"/>
  <c r="AA40"/>
  <c r="AI40"/>
  <c r="S41"/>
  <c r="AA41"/>
  <c r="AI41"/>
  <c r="S42"/>
  <c r="AA42"/>
  <c r="AI42"/>
  <c r="S43"/>
  <c r="AA43"/>
  <c r="AI43"/>
  <c r="W44"/>
  <c r="AE44"/>
  <c r="S45"/>
  <c r="AA45"/>
  <c r="AI45"/>
  <c r="W46"/>
  <c r="AE46"/>
  <c r="S47"/>
  <c r="AA47"/>
  <c r="AI47"/>
  <c r="W48"/>
  <c r="AE48"/>
  <c r="S49"/>
  <c r="AA49"/>
  <c r="AI49"/>
  <c r="W50"/>
  <c r="AE50"/>
  <c r="S51"/>
  <c r="AA51"/>
  <c r="AI51"/>
  <c r="W52"/>
  <c r="AE52"/>
  <c r="W53"/>
  <c r="AE53"/>
  <c r="W54"/>
  <c r="AE54"/>
  <c r="W55"/>
  <c r="AE55"/>
  <c r="W56"/>
  <c r="AE56"/>
  <c r="W57"/>
  <c r="AE57"/>
  <c r="W58"/>
  <c r="AE58"/>
  <c r="E26"/>
  <c r="U26"/>
  <c r="AC26"/>
  <c r="Q29"/>
  <c r="Y29"/>
  <c r="AG29"/>
  <c r="Q30"/>
  <c r="Y30"/>
  <c r="AG30"/>
  <c r="Q31"/>
  <c r="Y31"/>
  <c r="AG31"/>
  <c r="Q32"/>
  <c r="Y32"/>
  <c r="AG32"/>
  <c r="Q33"/>
  <c r="Y33"/>
  <c r="AG33"/>
  <c r="Q34"/>
  <c r="Y34"/>
  <c r="AG34"/>
  <c r="Q35"/>
  <c r="Y35"/>
  <c r="AG35"/>
  <c r="Q36"/>
  <c r="Y36"/>
  <c r="AG36"/>
  <c r="Q37"/>
  <c r="Y37"/>
  <c r="AG37"/>
  <c r="Q38"/>
  <c r="Y38"/>
  <c r="AG38"/>
  <c r="Q39"/>
  <c r="Y39"/>
  <c r="AG39"/>
  <c r="Q40"/>
  <c r="Y40"/>
  <c r="AG40"/>
  <c r="Q41"/>
  <c r="Y41"/>
  <c r="AG41"/>
  <c r="Q42"/>
  <c r="Y42"/>
  <c r="AG42"/>
  <c r="Q43"/>
  <c r="Y43"/>
  <c r="AG43"/>
  <c r="E44"/>
  <c r="U44"/>
  <c r="AC44"/>
  <c r="Q45"/>
  <c r="Y45"/>
  <c r="AG45"/>
  <c r="E46"/>
  <c r="U46"/>
  <c r="AC46"/>
  <c r="Q47"/>
  <c r="Y47"/>
  <c r="AG47"/>
  <c r="E48"/>
  <c r="U48"/>
  <c r="AC48"/>
  <c r="Q49"/>
  <c r="Y49"/>
  <c r="AG49"/>
  <c r="E50"/>
  <c r="U50"/>
  <c r="AC50"/>
  <c r="AG51"/>
  <c r="E52"/>
  <c r="U52"/>
  <c r="AC52"/>
  <c r="E53"/>
  <c r="U53"/>
  <c r="AC53"/>
  <c r="E54"/>
  <c r="U54"/>
  <c r="AC54"/>
  <c r="E55"/>
  <c r="U55"/>
  <c r="AC55"/>
  <c r="E56"/>
  <c r="U56"/>
  <c r="AC56"/>
  <c r="E57"/>
  <c r="U57"/>
  <c r="AC57"/>
  <c r="E58"/>
  <c r="U58"/>
  <c r="AC58"/>
  <c r="W21"/>
  <c r="AE21"/>
  <c r="W22"/>
  <c r="AE22"/>
  <c r="W23"/>
  <c r="AE23"/>
  <c r="W24"/>
  <c r="AE24"/>
  <c r="W25"/>
  <c r="AE25"/>
  <c r="S26"/>
  <c r="AA26"/>
  <c r="AI26"/>
  <c r="W28"/>
  <c r="AE28"/>
  <c r="W29"/>
  <c r="AE29"/>
  <c r="W30"/>
  <c r="AE30"/>
  <c r="W31"/>
  <c r="AE31"/>
  <c r="W32"/>
  <c r="AE32"/>
  <c r="W33"/>
  <c r="AE33"/>
  <c r="W34"/>
  <c r="AE34"/>
  <c r="W35"/>
  <c r="AE35"/>
  <c r="W36"/>
  <c r="AE36"/>
  <c r="W37"/>
  <c r="AE37"/>
  <c r="W38"/>
  <c r="AE38"/>
  <c r="W39"/>
  <c r="AE39"/>
  <c r="W40"/>
  <c r="AE40"/>
  <c r="W41"/>
  <c r="AE41"/>
  <c r="W42"/>
  <c r="AE42"/>
  <c r="W43"/>
  <c r="AE43"/>
  <c r="S44"/>
  <c r="AA44"/>
  <c r="AI44"/>
  <c r="W45"/>
  <c r="AE45"/>
  <c r="S46"/>
  <c r="AA46"/>
  <c r="AI46"/>
  <c r="W47"/>
  <c r="AE47"/>
  <c r="S48"/>
  <c r="AA48"/>
  <c r="AI48"/>
  <c r="W49"/>
  <c r="AE49"/>
  <c r="S50"/>
  <c r="AA50"/>
  <c r="AI50"/>
  <c r="S52"/>
  <c r="AA52"/>
  <c r="AI52"/>
  <c r="S53"/>
  <c r="AA53"/>
  <c r="AI53"/>
  <c r="S54"/>
  <c r="AA54"/>
  <c r="AI54"/>
  <c r="S55"/>
  <c r="AA55"/>
  <c r="AI55"/>
  <c r="S56"/>
  <c r="AA56"/>
  <c r="AI56"/>
  <c r="S57"/>
  <c r="AA57"/>
  <c r="AI57"/>
  <c r="G57" i="13" l="1"/>
  <c r="G53"/>
  <c r="G51"/>
  <c r="G47"/>
  <c r="G43"/>
  <c r="G39"/>
  <c r="G35"/>
  <c r="G31"/>
  <c r="G23"/>
  <c r="G56"/>
  <c r="G52"/>
  <c r="G48"/>
  <c r="G44"/>
  <c r="G42"/>
  <c r="G38"/>
  <c r="G34"/>
  <c r="G30"/>
  <c r="G27"/>
  <c r="G22"/>
  <c r="H19"/>
  <c r="G55"/>
  <c r="G49"/>
  <c r="G45"/>
  <c r="G41"/>
  <c r="G37"/>
  <c r="G33"/>
  <c r="G29"/>
  <c r="G25"/>
  <c r="G21"/>
  <c r="J19"/>
  <c r="G58"/>
  <c r="G54"/>
  <c r="G50"/>
  <c r="G46"/>
  <c r="G40"/>
  <c r="G36"/>
  <c r="G32"/>
  <c r="G28"/>
  <c r="G26"/>
  <c r="G24"/>
  <c r="G57" i="14"/>
  <c r="G53"/>
  <c r="G51"/>
  <c r="G47"/>
  <c r="G43"/>
  <c r="G39"/>
  <c r="G35"/>
  <c r="G31"/>
  <c r="G23"/>
  <c r="G56"/>
  <c r="G52"/>
  <c r="G48"/>
  <c r="G44"/>
  <c r="G42"/>
  <c r="G38"/>
  <c r="G34"/>
  <c r="G30"/>
  <c r="G27"/>
  <c r="G22"/>
  <c r="H19"/>
  <c r="G55"/>
  <c r="G49"/>
  <c r="G45"/>
  <c r="G41"/>
  <c r="G37"/>
  <c r="G33"/>
  <c r="G29"/>
  <c r="G25"/>
  <c r="G21"/>
  <c r="J19"/>
  <c r="G58"/>
  <c r="G54"/>
  <c r="G50"/>
  <c r="G46"/>
  <c r="G40"/>
  <c r="G36"/>
  <c r="G32"/>
  <c r="G28"/>
  <c r="G26"/>
  <c r="G24"/>
  <c r="G57" i="15"/>
  <c r="G53"/>
  <c r="G51"/>
  <c r="G47"/>
  <c r="G43"/>
  <c r="G39"/>
  <c r="G35"/>
  <c r="G31"/>
  <c r="G23"/>
  <c r="G54"/>
  <c r="G50"/>
  <c r="G40"/>
  <c r="G56"/>
  <c r="G52"/>
  <c r="G48"/>
  <c r="G44"/>
  <c r="G42"/>
  <c r="G38"/>
  <c r="G34"/>
  <c r="G30"/>
  <c r="G27"/>
  <c r="G22"/>
  <c r="H19"/>
  <c r="G36"/>
  <c r="G24"/>
  <c r="G55"/>
  <c r="G49"/>
  <c r="G45"/>
  <c r="G41"/>
  <c r="G37"/>
  <c r="G33"/>
  <c r="G29"/>
  <c r="G25"/>
  <c r="G21"/>
  <c r="J19"/>
  <c r="G58"/>
  <c r="G46"/>
  <c r="G32"/>
  <c r="G28"/>
  <c r="G26"/>
  <c r="G57" i="16"/>
  <c r="G53"/>
  <c r="G51"/>
  <c r="G47"/>
  <c r="G43"/>
  <c r="G39"/>
  <c r="G35"/>
  <c r="G31"/>
  <c r="G23"/>
  <c r="G56"/>
  <c r="G52"/>
  <c r="G48"/>
  <c r="G44"/>
  <c r="G42"/>
  <c r="G38"/>
  <c r="G34"/>
  <c r="G30"/>
  <c r="G27"/>
  <c r="G22"/>
  <c r="H19"/>
  <c r="G55"/>
  <c r="G49"/>
  <c r="G45"/>
  <c r="G41"/>
  <c r="G37"/>
  <c r="G33"/>
  <c r="G29"/>
  <c r="G25"/>
  <c r="G21"/>
  <c r="J19"/>
  <c r="G58"/>
  <c r="G54"/>
  <c r="G50"/>
  <c r="G46"/>
  <c r="G40"/>
  <c r="G36"/>
  <c r="G32"/>
  <c r="G28"/>
  <c r="G26"/>
  <c r="G24"/>
  <c r="K58" i="17"/>
  <c r="K54"/>
  <c r="K50"/>
  <c r="K46"/>
  <c r="K40"/>
  <c r="K36"/>
  <c r="K32"/>
  <c r="K28"/>
  <c r="K26"/>
  <c r="K24"/>
  <c r="K57"/>
  <c r="K53"/>
  <c r="K51"/>
  <c r="K47"/>
  <c r="K43"/>
  <c r="K39"/>
  <c r="K35"/>
  <c r="K31"/>
  <c r="K23"/>
  <c r="K41"/>
  <c r="K33"/>
  <c r="K29"/>
  <c r="K25"/>
  <c r="K21"/>
  <c r="K56"/>
  <c r="K52"/>
  <c r="K48"/>
  <c r="K44"/>
  <c r="K42"/>
  <c r="K38"/>
  <c r="K34"/>
  <c r="K30"/>
  <c r="K27"/>
  <c r="K22"/>
  <c r="K55"/>
  <c r="K49"/>
  <c r="K45"/>
  <c r="K37"/>
  <c r="I57"/>
  <c r="I53"/>
  <c r="I51"/>
  <c r="I47"/>
  <c r="I43"/>
  <c r="I39"/>
  <c r="I35"/>
  <c r="I31"/>
  <c r="I23"/>
  <c r="I58"/>
  <c r="I56"/>
  <c r="I52"/>
  <c r="I48"/>
  <c r="I44"/>
  <c r="I42"/>
  <c r="I38"/>
  <c r="I34"/>
  <c r="I30"/>
  <c r="I27"/>
  <c r="I22"/>
  <c r="I54"/>
  <c r="I50"/>
  <c r="I46"/>
  <c r="I40"/>
  <c r="I36"/>
  <c r="I32"/>
  <c r="I26"/>
  <c r="I55"/>
  <c r="I49"/>
  <c r="I45"/>
  <c r="I41"/>
  <c r="I37"/>
  <c r="I33"/>
  <c r="I29"/>
  <c r="I25"/>
  <c r="I21"/>
  <c r="L19"/>
  <c r="I28"/>
  <c r="I24"/>
  <c r="G51" i="9"/>
  <c r="G49"/>
  <c r="G47"/>
  <c r="G45"/>
  <c r="G43"/>
  <c r="G42"/>
  <c r="G41"/>
  <c r="G40"/>
  <c r="G39"/>
  <c r="G38"/>
  <c r="G37"/>
  <c r="G36"/>
  <c r="G35"/>
  <c r="G34"/>
  <c r="G33"/>
  <c r="G32"/>
  <c r="G31"/>
  <c r="G30"/>
  <c r="G29"/>
  <c r="G28"/>
  <c r="G25"/>
  <c r="G24"/>
  <c r="G23"/>
  <c r="G22"/>
  <c r="G21"/>
  <c r="J19"/>
  <c r="G27"/>
  <c r="G58"/>
  <c r="G57"/>
  <c r="G56"/>
  <c r="G55"/>
  <c r="G54"/>
  <c r="G53"/>
  <c r="G52"/>
  <c r="G50"/>
  <c r="G48"/>
  <c r="G46"/>
  <c r="G44"/>
  <c r="G26"/>
  <c r="H19"/>
  <c r="K55" i="13" l="1"/>
  <c r="K49"/>
  <c r="K45"/>
  <c r="K41"/>
  <c r="K37"/>
  <c r="K33"/>
  <c r="K29"/>
  <c r="K25"/>
  <c r="K21"/>
  <c r="K58"/>
  <c r="K54"/>
  <c r="K50"/>
  <c r="K46"/>
  <c r="K40"/>
  <c r="K36"/>
  <c r="K32"/>
  <c r="K28"/>
  <c r="K26"/>
  <c r="K24"/>
  <c r="K57"/>
  <c r="K53"/>
  <c r="K51"/>
  <c r="K47"/>
  <c r="K43"/>
  <c r="K39"/>
  <c r="K35"/>
  <c r="K31"/>
  <c r="K23"/>
  <c r="K56"/>
  <c r="K52"/>
  <c r="K48"/>
  <c r="K44"/>
  <c r="K42"/>
  <c r="K38"/>
  <c r="K34"/>
  <c r="K30"/>
  <c r="K27"/>
  <c r="K22"/>
  <c r="I58"/>
  <c r="I54"/>
  <c r="I50"/>
  <c r="I46"/>
  <c r="I40"/>
  <c r="I36"/>
  <c r="I32"/>
  <c r="I28"/>
  <c r="I26"/>
  <c r="I24"/>
  <c r="I57"/>
  <c r="I53"/>
  <c r="I51"/>
  <c r="I47"/>
  <c r="I43"/>
  <c r="I39"/>
  <c r="I35"/>
  <c r="I31"/>
  <c r="I23"/>
  <c r="I56"/>
  <c r="I52"/>
  <c r="I48"/>
  <c r="I44"/>
  <c r="I42"/>
  <c r="I38"/>
  <c r="I34"/>
  <c r="I30"/>
  <c r="I27"/>
  <c r="I22"/>
  <c r="I55"/>
  <c r="I49"/>
  <c r="I45"/>
  <c r="I41"/>
  <c r="I37"/>
  <c r="I33"/>
  <c r="I29"/>
  <c r="I25"/>
  <c r="I21"/>
  <c r="L19"/>
  <c r="K55" i="14"/>
  <c r="K49"/>
  <c r="K45"/>
  <c r="K41"/>
  <c r="K37"/>
  <c r="K33"/>
  <c r="K29"/>
  <c r="K25"/>
  <c r="K21"/>
  <c r="K58"/>
  <c r="K54"/>
  <c r="K50"/>
  <c r="K46"/>
  <c r="K40"/>
  <c r="K36"/>
  <c r="K32"/>
  <c r="K28"/>
  <c r="K26"/>
  <c r="K24"/>
  <c r="K57"/>
  <c r="K53"/>
  <c r="K51"/>
  <c r="K47"/>
  <c r="K43"/>
  <c r="K39"/>
  <c r="K35"/>
  <c r="K31"/>
  <c r="K23"/>
  <c r="K56"/>
  <c r="K52"/>
  <c r="K48"/>
  <c r="K44"/>
  <c r="K42"/>
  <c r="K38"/>
  <c r="K34"/>
  <c r="K30"/>
  <c r="K27"/>
  <c r="K22"/>
  <c r="I58"/>
  <c r="I54"/>
  <c r="I50"/>
  <c r="I46"/>
  <c r="I40"/>
  <c r="I36"/>
  <c r="I32"/>
  <c r="I28"/>
  <c r="I26"/>
  <c r="I24"/>
  <c r="I57"/>
  <c r="I53"/>
  <c r="I51"/>
  <c r="I47"/>
  <c r="I43"/>
  <c r="I39"/>
  <c r="I35"/>
  <c r="I31"/>
  <c r="I23"/>
  <c r="I56"/>
  <c r="I52"/>
  <c r="I48"/>
  <c r="I44"/>
  <c r="I42"/>
  <c r="I38"/>
  <c r="I34"/>
  <c r="I30"/>
  <c r="I27"/>
  <c r="I22"/>
  <c r="I55"/>
  <c r="I49"/>
  <c r="I45"/>
  <c r="I41"/>
  <c r="I37"/>
  <c r="I33"/>
  <c r="I29"/>
  <c r="I25"/>
  <c r="I21"/>
  <c r="L19"/>
  <c r="K55" i="15"/>
  <c r="K49"/>
  <c r="K45"/>
  <c r="K41"/>
  <c r="K37"/>
  <c r="K33"/>
  <c r="K29"/>
  <c r="K25"/>
  <c r="K21"/>
  <c r="K42"/>
  <c r="K38"/>
  <c r="K30"/>
  <c r="K58"/>
  <c r="K54"/>
  <c r="K50"/>
  <c r="K46"/>
  <c r="K40"/>
  <c r="K36"/>
  <c r="K32"/>
  <c r="K28"/>
  <c r="K26"/>
  <c r="K24"/>
  <c r="K56"/>
  <c r="K57"/>
  <c r="K53"/>
  <c r="K51"/>
  <c r="K47"/>
  <c r="K43"/>
  <c r="K39"/>
  <c r="K35"/>
  <c r="K31"/>
  <c r="K23"/>
  <c r="K52"/>
  <c r="K48"/>
  <c r="K44"/>
  <c r="K34"/>
  <c r="K27"/>
  <c r="K22"/>
  <c r="I58"/>
  <c r="I54"/>
  <c r="I50"/>
  <c r="I46"/>
  <c r="I40"/>
  <c r="I36"/>
  <c r="I32"/>
  <c r="I28"/>
  <c r="I26"/>
  <c r="I24"/>
  <c r="I55"/>
  <c r="I29"/>
  <c r="I57"/>
  <c r="I53"/>
  <c r="I51"/>
  <c r="I47"/>
  <c r="I43"/>
  <c r="I39"/>
  <c r="I35"/>
  <c r="I31"/>
  <c r="I23"/>
  <c r="I49"/>
  <c r="I41"/>
  <c r="I37"/>
  <c r="I25"/>
  <c r="L19"/>
  <c r="I56"/>
  <c r="I52"/>
  <c r="I48"/>
  <c r="I44"/>
  <c r="I42"/>
  <c r="I38"/>
  <c r="I34"/>
  <c r="I30"/>
  <c r="I27"/>
  <c r="I22"/>
  <c r="I45"/>
  <c r="I33"/>
  <c r="I21"/>
  <c r="K55" i="16"/>
  <c r="K49"/>
  <c r="K45"/>
  <c r="K41"/>
  <c r="K37"/>
  <c r="K33"/>
  <c r="K29"/>
  <c r="K25"/>
  <c r="K21"/>
  <c r="K58"/>
  <c r="K54"/>
  <c r="K50"/>
  <c r="K46"/>
  <c r="K40"/>
  <c r="K36"/>
  <c r="K32"/>
  <c r="K28"/>
  <c r="K26"/>
  <c r="K24"/>
  <c r="K57"/>
  <c r="K53"/>
  <c r="K51"/>
  <c r="K47"/>
  <c r="K43"/>
  <c r="K39"/>
  <c r="K35"/>
  <c r="K31"/>
  <c r="K23"/>
  <c r="K56"/>
  <c r="K52"/>
  <c r="K48"/>
  <c r="K44"/>
  <c r="K42"/>
  <c r="K38"/>
  <c r="K34"/>
  <c r="K30"/>
  <c r="K27"/>
  <c r="K22"/>
  <c r="I58"/>
  <c r="I54"/>
  <c r="I50"/>
  <c r="I46"/>
  <c r="I40"/>
  <c r="I36"/>
  <c r="I32"/>
  <c r="I28"/>
  <c r="I26"/>
  <c r="I24"/>
  <c r="I57"/>
  <c r="I53"/>
  <c r="I51"/>
  <c r="I47"/>
  <c r="I43"/>
  <c r="I39"/>
  <c r="I35"/>
  <c r="I31"/>
  <c r="I23"/>
  <c r="I56"/>
  <c r="I52"/>
  <c r="I48"/>
  <c r="I44"/>
  <c r="I42"/>
  <c r="I38"/>
  <c r="I34"/>
  <c r="I30"/>
  <c r="I27"/>
  <c r="I22"/>
  <c r="I55"/>
  <c r="I49"/>
  <c r="I45"/>
  <c r="I41"/>
  <c r="I37"/>
  <c r="I33"/>
  <c r="I29"/>
  <c r="I25"/>
  <c r="I21"/>
  <c r="L19"/>
  <c r="M55" i="17"/>
  <c r="M49"/>
  <c r="M45"/>
  <c r="M41"/>
  <c r="M37"/>
  <c r="M33"/>
  <c r="M29"/>
  <c r="M25"/>
  <c r="M21"/>
  <c r="M58"/>
  <c r="M54"/>
  <c r="M50"/>
  <c r="M46"/>
  <c r="M40"/>
  <c r="M36"/>
  <c r="M32"/>
  <c r="M28"/>
  <c r="M26"/>
  <c r="M24"/>
  <c r="M56"/>
  <c r="M44"/>
  <c r="M42"/>
  <c r="M34"/>
  <c r="M30"/>
  <c r="M22"/>
  <c r="N19"/>
  <c r="M57"/>
  <c r="M53"/>
  <c r="M51"/>
  <c r="M47"/>
  <c r="M43"/>
  <c r="M39"/>
  <c r="M35"/>
  <c r="M31"/>
  <c r="M23"/>
  <c r="M52"/>
  <c r="M48"/>
  <c r="M38"/>
  <c r="M27"/>
  <c r="K58" i="9"/>
  <c r="K57"/>
  <c r="K56"/>
  <c r="K55"/>
  <c r="K54"/>
  <c r="K53"/>
  <c r="K52"/>
  <c r="K50"/>
  <c r="K48"/>
  <c r="K46"/>
  <c r="K44"/>
  <c r="K26"/>
  <c r="K51"/>
  <c r="K49"/>
  <c r="K47"/>
  <c r="K45"/>
  <c r="K43"/>
  <c r="K42"/>
  <c r="K41"/>
  <c r="K40"/>
  <c r="K39"/>
  <c r="K38"/>
  <c r="K37"/>
  <c r="K36"/>
  <c r="K35"/>
  <c r="K34"/>
  <c r="K33"/>
  <c r="K32"/>
  <c r="K31"/>
  <c r="K30"/>
  <c r="K29"/>
  <c r="K28"/>
  <c r="K25"/>
  <c r="K24"/>
  <c r="K23"/>
  <c r="K22"/>
  <c r="K21"/>
  <c r="K27"/>
  <c r="I51"/>
  <c r="I49"/>
  <c r="I47"/>
  <c r="I45"/>
  <c r="I43"/>
  <c r="I42"/>
  <c r="I41"/>
  <c r="I40"/>
  <c r="I39"/>
  <c r="I38"/>
  <c r="I37"/>
  <c r="I36"/>
  <c r="I35"/>
  <c r="I34"/>
  <c r="I33"/>
  <c r="I32"/>
  <c r="I31"/>
  <c r="I30"/>
  <c r="I29"/>
  <c r="I28"/>
  <c r="I25"/>
  <c r="I24"/>
  <c r="I23"/>
  <c r="I22"/>
  <c r="I21"/>
  <c r="L19"/>
  <c r="I27"/>
  <c r="I58"/>
  <c r="I57"/>
  <c r="I56"/>
  <c r="I55"/>
  <c r="I54"/>
  <c r="I53"/>
  <c r="I52"/>
  <c r="I50"/>
  <c r="I48"/>
  <c r="I46"/>
  <c r="I44"/>
  <c r="I26"/>
  <c r="M56" i="13" l="1"/>
  <c r="M52"/>
  <c r="M48"/>
  <c r="M44"/>
  <c r="M42"/>
  <c r="M38"/>
  <c r="M34"/>
  <c r="M30"/>
  <c r="M27"/>
  <c r="M22"/>
  <c r="N19"/>
  <c r="M55"/>
  <c r="M49"/>
  <c r="M45"/>
  <c r="M41"/>
  <c r="M37"/>
  <c r="M33"/>
  <c r="M29"/>
  <c r="M25"/>
  <c r="M21"/>
  <c r="M58"/>
  <c r="M54"/>
  <c r="M50"/>
  <c r="M46"/>
  <c r="M40"/>
  <c r="M36"/>
  <c r="M32"/>
  <c r="M28"/>
  <c r="M26"/>
  <c r="M24"/>
  <c r="M57"/>
  <c r="M53"/>
  <c r="M51"/>
  <c r="M47"/>
  <c r="M43"/>
  <c r="M39"/>
  <c r="M35"/>
  <c r="M31"/>
  <c r="M23"/>
  <c r="M56" i="14"/>
  <c r="M52"/>
  <c r="M48"/>
  <c r="M44"/>
  <c r="M42"/>
  <c r="M38"/>
  <c r="M34"/>
  <c r="M30"/>
  <c r="M27"/>
  <c r="M22"/>
  <c r="N19"/>
  <c r="M55"/>
  <c r="M49"/>
  <c r="M45"/>
  <c r="M41"/>
  <c r="M37"/>
  <c r="M33"/>
  <c r="M29"/>
  <c r="M25"/>
  <c r="M21"/>
  <c r="M58"/>
  <c r="M54"/>
  <c r="M50"/>
  <c r="M46"/>
  <c r="M40"/>
  <c r="M36"/>
  <c r="M32"/>
  <c r="M28"/>
  <c r="M26"/>
  <c r="M24"/>
  <c r="M57"/>
  <c r="M53"/>
  <c r="M51"/>
  <c r="M47"/>
  <c r="M43"/>
  <c r="M39"/>
  <c r="M35"/>
  <c r="M31"/>
  <c r="M23"/>
  <c r="M56" i="15"/>
  <c r="M52"/>
  <c r="M48"/>
  <c r="M44"/>
  <c r="M42"/>
  <c r="M38"/>
  <c r="M34"/>
  <c r="M30"/>
  <c r="M27"/>
  <c r="M22"/>
  <c r="N19"/>
  <c r="M57"/>
  <c r="M53"/>
  <c r="M39"/>
  <c r="M55"/>
  <c r="M49"/>
  <c r="M45"/>
  <c r="M41"/>
  <c r="M37"/>
  <c r="M33"/>
  <c r="M29"/>
  <c r="M25"/>
  <c r="M21"/>
  <c r="M47"/>
  <c r="M43"/>
  <c r="M23"/>
  <c r="M58"/>
  <c r="M54"/>
  <c r="M50"/>
  <c r="M46"/>
  <c r="M40"/>
  <c r="M36"/>
  <c r="M32"/>
  <c r="M28"/>
  <c r="M26"/>
  <c r="M24"/>
  <c r="M51"/>
  <c r="M35"/>
  <c r="M31"/>
  <c r="M56" i="16"/>
  <c r="M52"/>
  <c r="M48"/>
  <c r="M44"/>
  <c r="M42"/>
  <c r="M38"/>
  <c r="M34"/>
  <c r="M30"/>
  <c r="M27"/>
  <c r="M22"/>
  <c r="N19"/>
  <c r="M55"/>
  <c r="M49"/>
  <c r="M45"/>
  <c r="M41"/>
  <c r="M37"/>
  <c r="M33"/>
  <c r="M29"/>
  <c r="M25"/>
  <c r="M21"/>
  <c r="M58"/>
  <c r="M54"/>
  <c r="M50"/>
  <c r="M46"/>
  <c r="M40"/>
  <c r="M36"/>
  <c r="M32"/>
  <c r="M28"/>
  <c r="M26"/>
  <c r="M24"/>
  <c r="M57"/>
  <c r="M53"/>
  <c r="M51"/>
  <c r="M47"/>
  <c r="M43"/>
  <c r="M39"/>
  <c r="M35"/>
  <c r="M31"/>
  <c r="M23"/>
  <c r="AH33" i="17"/>
  <c r="AJ33" s="1"/>
  <c r="AH48"/>
  <c r="AH44"/>
  <c r="O56"/>
  <c r="AH56" s="1"/>
  <c r="AJ56" s="1"/>
  <c r="O52"/>
  <c r="AH52" s="1"/>
  <c r="AJ52" s="1"/>
  <c r="O48"/>
  <c r="O44"/>
  <c r="O42"/>
  <c r="AH42" s="1"/>
  <c r="AJ42" s="1"/>
  <c r="O38"/>
  <c r="AH38" s="1"/>
  <c r="AJ38" s="1"/>
  <c r="O34"/>
  <c r="AH34" s="1"/>
  <c r="AJ34" s="1"/>
  <c r="O30"/>
  <c r="AH30" s="1"/>
  <c r="AJ30" s="1"/>
  <c r="O27"/>
  <c r="AH27" s="1"/>
  <c r="AJ27" s="1"/>
  <c r="O22"/>
  <c r="AH22" s="1"/>
  <c r="AJ22" s="1"/>
  <c r="O55"/>
  <c r="AH55" s="1"/>
  <c r="AJ55" s="1"/>
  <c r="O49"/>
  <c r="AH49" s="1"/>
  <c r="O45"/>
  <c r="AH45" s="1"/>
  <c r="O41"/>
  <c r="AH41" s="1"/>
  <c r="AJ41" s="1"/>
  <c r="O37"/>
  <c r="AH37" s="1"/>
  <c r="AJ37" s="1"/>
  <c r="O33"/>
  <c r="O29"/>
  <c r="AH29" s="1"/>
  <c r="AJ29" s="1"/>
  <c r="O25"/>
  <c r="AH25" s="1"/>
  <c r="O21"/>
  <c r="O57"/>
  <c r="AH57" s="1"/>
  <c r="AJ57" s="1"/>
  <c r="O47"/>
  <c r="AH47" s="1"/>
  <c r="O35"/>
  <c r="AH35" s="1"/>
  <c r="AJ35" s="1"/>
  <c r="O58"/>
  <c r="AH58" s="1"/>
  <c r="AJ58" s="1"/>
  <c r="O54"/>
  <c r="AH54" s="1"/>
  <c r="AJ54" s="1"/>
  <c r="O50"/>
  <c r="AH50" s="1"/>
  <c r="O46"/>
  <c r="AH46" s="1"/>
  <c r="O40"/>
  <c r="AH40" s="1"/>
  <c r="AJ40" s="1"/>
  <c r="O36"/>
  <c r="AH36" s="1"/>
  <c r="AJ36" s="1"/>
  <c r="O32"/>
  <c r="AH32" s="1"/>
  <c r="AJ32" s="1"/>
  <c r="O28"/>
  <c r="AH28" s="1"/>
  <c r="AJ28" s="1"/>
  <c r="O26"/>
  <c r="AH26" s="1"/>
  <c r="AJ26" s="1"/>
  <c r="O24"/>
  <c r="AH24" s="1"/>
  <c r="AJ24" s="1"/>
  <c r="O53"/>
  <c r="AH53" s="1"/>
  <c r="AJ53" s="1"/>
  <c r="O51"/>
  <c r="AH51" s="1"/>
  <c r="O43"/>
  <c r="AH43" s="1"/>
  <c r="O39"/>
  <c r="AH39" s="1"/>
  <c r="AJ39" s="1"/>
  <c r="O31"/>
  <c r="AH31" s="1"/>
  <c r="AJ31" s="1"/>
  <c r="O23"/>
  <c r="AH23" s="1"/>
  <c r="AJ23" s="1"/>
  <c r="AH21"/>
  <c r="AJ21" s="1"/>
  <c r="M27" i="9"/>
  <c r="M58"/>
  <c r="M57"/>
  <c r="M56"/>
  <c r="M55"/>
  <c r="M54"/>
  <c r="M53"/>
  <c r="M52"/>
  <c r="M50"/>
  <c r="M48"/>
  <c r="M46"/>
  <c r="M44"/>
  <c r="M26"/>
  <c r="N19"/>
  <c r="M51"/>
  <c r="M49"/>
  <c r="M47"/>
  <c r="M45"/>
  <c r="M43"/>
  <c r="M42"/>
  <c r="M41"/>
  <c r="M40"/>
  <c r="M39"/>
  <c r="M38"/>
  <c r="M37"/>
  <c r="M36"/>
  <c r="M35"/>
  <c r="M34"/>
  <c r="M33"/>
  <c r="M32"/>
  <c r="M31"/>
  <c r="M30"/>
  <c r="M29"/>
  <c r="M28"/>
  <c r="M25"/>
  <c r="M24"/>
  <c r="M23"/>
  <c r="M22"/>
  <c r="M21"/>
  <c r="AH39" i="13" l="1"/>
  <c r="AJ39" s="1"/>
  <c r="AH53"/>
  <c r="AJ53" s="1"/>
  <c r="AH45"/>
  <c r="O57"/>
  <c r="AH57" s="1"/>
  <c r="AJ57" s="1"/>
  <c r="O53"/>
  <c r="O51"/>
  <c r="AH51" s="1"/>
  <c r="O47"/>
  <c r="AH47" s="1"/>
  <c r="O43"/>
  <c r="AH43" s="1"/>
  <c r="O39"/>
  <c r="O35"/>
  <c r="AH35" s="1"/>
  <c r="AJ35" s="1"/>
  <c r="O31"/>
  <c r="AH31" s="1"/>
  <c r="AJ31" s="1"/>
  <c r="O23"/>
  <c r="AH23" s="1"/>
  <c r="AJ23" s="1"/>
  <c r="O56"/>
  <c r="AH56" s="1"/>
  <c r="AJ56" s="1"/>
  <c r="O52"/>
  <c r="AH52" s="1"/>
  <c r="AJ52" s="1"/>
  <c r="O48"/>
  <c r="AH48" s="1"/>
  <c r="O44"/>
  <c r="AH44" s="1"/>
  <c r="O42"/>
  <c r="AH42" s="1"/>
  <c r="AJ42" s="1"/>
  <c r="O38"/>
  <c r="AH38" s="1"/>
  <c r="AJ38" s="1"/>
  <c r="O34"/>
  <c r="AH34" s="1"/>
  <c r="AJ34" s="1"/>
  <c r="O30"/>
  <c r="AH30" s="1"/>
  <c r="AJ30" s="1"/>
  <c r="O27"/>
  <c r="AH27" s="1"/>
  <c r="AJ27" s="1"/>
  <c r="O22"/>
  <c r="AH22" s="1"/>
  <c r="AJ22" s="1"/>
  <c r="O55"/>
  <c r="AH55" s="1"/>
  <c r="AJ55" s="1"/>
  <c r="O49"/>
  <c r="AH49" s="1"/>
  <c r="O45"/>
  <c r="O41"/>
  <c r="AH41" s="1"/>
  <c r="AJ41" s="1"/>
  <c r="O37"/>
  <c r="AH37" s="1"/>
  <c r="AJ37" s="1"/>
  <c r="O33"/>
  <c r="AH33" s="1"/>
  <c r="AJ33" s="1"/>
  <c r="O29"/>
  <c r="AH29" s="1"/>
  <c r="AJ29" s="1"/>
  <c r="O25"/>
  <c r="AH25" s="1"/>
  <c r="O21"/>
  <c r="AH21" s="1"/>
  <c r="AJ21" s="1"/>
  <c r="O58"/>
  <c r="AH58" s="1"/>
  <c r="AJ58" s="1"/>
  <c r="O54"/>
  <c r="AH54" s="1"/>
  <c r="AJ54" s="1"/>
  <c r="O50"/>
  <c r="AH50" s="1"/>
  <c r="O46"/>
  <c r="AH46" s="1"/>
  <c r="O40"/>
  <c r="O36"/>
  <c r="AH36" s="1"/>
  <c r="AJ36" s="1"/>
  <c r="O32"/>
  <c r="O28"/>
  <c r="AH28" s="1"/>
  <c r="AJ28" s="1"/>
  <c r="O26"/>
  <c r="O24"/>
  <c r="AH24" s="1"/>
  <c r="AJ24" s="1"/>
  <c r="AH32"/>
  <c r="AJ32" s="1"/>
  <c r="AH26"/>
  <c r="AJ26" s="1"/>
  <c r="AH40"/>
  <c r="AJ40" s="1"/>
  <c r="AH52" i="14"/>
  <c r="AJ52" s="1"/>
  <c r="AH42"/>
  <c r="AJ42" s="1"/>
  <c r="O57"/>
  <c r="AH57" s="1"/>
  <c r="AJ57" s="1"/>
  <c r="O53"/>
  <c r="AH53" s="1"/>
  <c r="AJ53" s="1"/>
  <c r="O51"/>
  <c r="AH51" s="1"/>
  <c r="O47"/>
  <c r="AH47" s="1"/>
  <c r="O43"/>
  <c r="AH43" s="1"/>
  <c r="O39"/>
  <c r="AH39" s="1"/>
  <c r="AJ39" s="1"/>
  <c r="O35"/>
  <c r="AH35" s="1"/>
  <c r="AJ35" s="1"/>
  <c r="O31"/>
  <c r="AH31" s="1"/>
  <c r="AJ31" s="1"/>
  <c r="O23"/>
  <c r="AH23" s="1"/>
  <c r="AJ23" s="1"/>
  <c r="O56"/>
  <c r="AH56" s="1"/>
  <c r="AJ56" s="1"/>
  <c r="O52"/>
  <c r="O48"/>
  <c r="AH48" s="1"/>
  <c r="O44"/>
  <c r="AH44" s="1"/>
  <c r="O42"/>
  <c r="O38"/>
  <c r="AH38" s="1"/>
  <c r="AJ38" s="1"/>
  <c r="O34"/>
  <c r="AH34" s="1"/>
  <c r="AJ34" s="1"/>
  <c r="O30"/>
  <c r="AH30" s="1"/>
  <c r="AJ30" s="1"/>
  <c r="O27"/>
  <c r="AH27" s="1"/>
  <c r="AJ27" s="1"/>
  <c r="O22"/>
  <c r="AH22" s="1"/>
  <c r="AJ22" s="1"/>
  <c r="O55"/>
  <c r="AH55" s="1"/>
  <c r="AJ55" s="1"/>
  <c r="O49"/>
  <c r="AH49" s="1"/>
  <c r="O45"/>
  <c r="AH45" s="1"/>
  <c r="O41"/>
  <c r="AH41" s="1"/>
  <c r="AJ41" s="1"/>
  <c r="O37"/>
  <c r="AH37" s="1"/>
  <c r="AJ37" s="1"/>
  <c r="O33"/>
  <c r="AH33" s="1"/>
  <c r="AJ33" s="1"/>
  <c r="O29"/>
  <c r="AH29" s="1"/>
  <c r="AJ29" s="1"/>
  <c r="O25"/>
  <c r="AH25" s="1"/>
  <c r="O21"/>
  <c r="AH21" s="1"/>
  <c r="AJ21" s="1"/>
  <c r="O58"/>
  <c r="AH58" s="1"/>
  <c r="AJ58" s="1"/>
  <c r="O54"/>
  <c r="AH54" s="1"/>
  <c r="AJ54" s="1"/>
  <c r="O50"/>
  <c r="AH50" s="1"/>
  <c r="O46"/>
  <c r="AH46" s="1"/>
  <c r="O40"/>
  <c r="AH40" s="1"/>
  <c r="AJ40" s="1"/>
  <c r="O36"/>
  <c r="AH36" s="1"/>
  <c r="AJ36" s="1"/>
  <c r="O32"/>
  <c r="O28"/>
  <c r="AH28" s="1"/>
  <c r="AJ28" s="1"/>
  <c r="O26"/>
  <c r="AH26" s="1"/>
  <c r="AJ26" s="1"/>
  <c r="O24"/>
  <c r="AH24" s="1"/>
  <c r="AJ24" s="1"/>
  <c r="AH32"/>
  <c r="AJ32" s="1"/>
  <c r="AH39" i="15"/>
  <c r="AJ39" s="1"/>
  <c r="AH43"/>
  <c r="O57"/>
  <c r="AH57" s="1"/>
  <c r="AJ57" s="1"/>
  <c r="O53"/>
  <c r="AH53" s="1"/>
  <c r="AJ53" s="1"/>
  <c r="O51"/>
  <c r="AH51" s="1"/>
  <c r="O47"/>
  <c r="AH47" s="1"/>
  <c r="O43"/>
  <c r="O39"/>
  <c r="O35"/>
  <c r="AH35" s="1"/>
  <c r="AJ35" s="1"/>
  <c r="O31"/>
  <c r="AH31" s="1"/>
  <c r="AJ31" s="1"/>
  <c r="O23"/>
  <c r="AH23" s="1"/>
  <c r="AJ23" s="1"/>
  <c r="O46"/>
  <c r="AH46" s="1"/>
  <c r="O36"/>
  <c r="AH36" s="1"/>
  <c r="AJ36" s="1"/>
  <c r="O28"/>
  <c r="AH28" s="1"/>
  <c r="AJ28" s="1"/>
  <c r="O24"/>
  <c r="AH24" s="1"/>
  <c r="AJ24" s="1"/>
  <c r="O56"/>
  <c r="AH56" s="1"/>
  <c r="AJ56" s="1"/>
  <c r="O52"/>
  <c r="AH52" s="1"/>
  <c r="AJ52" s="1"/>
  <c r="O48"/>
  <c r="AH48" s="1"/>
  <c r="O44"/>
  <c r="AH44" s="1"/>
  <c r="O42"/>
  <c r="AH42" s="1"/>
  <c r="AJ42" s="1"/>
  <c r="O38"/>
  <c r="AH38" s="1"/>
  <c r="AJ38" s="1"/>
  <c r="O34"/>
  <c r="AH34" s="1"/>
  <c r="AJ34" s="1"/>
  <c r="O30"/>
  <c r="AH30" s="1"/>
  <c r="AJ30" s="1"/>
  <c r="O27"/>
  <c r="AH27" s="1"/>
  <c r="AJ27" s="1"/>
  <c r="O22"/>
  <c r="AH22" s="1"/>
  <c r="AJ22" s="1"/>
  <c r="O54"/>
  <c r="AH54" s="1"/>
  <c r="AJ54" s="1"/>
  <c r="O50"/>
  <c r="AH50" s="1"/>
  <c r="O32"/>
  <c r="AH32" s="1"/>
  <c r="AJ32" s="1"/>
  <c r="O55"/>
  <c r="AH55" s="1"/>
  <c r="AJ55" s="1"/>
  <c r="O49"/>
  <c r="AH49" s="1"/>
  <c r="O45"/>
  <c r="AH45" s="1"/>
  <c r="O41"/>
  <c r="AH41" s="1"/>
  <c r="AJ41" s="1"/>
  <c r="O37"/>
  <c r="AH37" s="1"/>
  <c r="AJ37" s="1"/>
  <c r="O33"/>
  <c r="AH33" s="1"/>
  <c r="AJ33" s="1"/>
  <c r="O29"/>
  <c r="AH29" s="1"/>
  <c r="AJ29" s="1"/>
  <c r="O25"/>
  <c r="AH25" s="1"/>
  <c r="O21"/>
  <c r="AH21" s="1"/>
  <c r="AJ21" s="1"/>
  <c r="O58"/>
  <c r="AH58" s="1"/>
  <c r="AJ58" s="1"/>
  <c r="O40"/>
  <c r="AH40" s="1"/>
  <c r="AJ40" s="1"/>
  <c r="O26"/>
  <c r="AH26"/>
  <c r="AJ26" s="1"/>
  <c r="AH56" i="16"/>
  <c r="AJ56" s="1"/>
  <c r="O57"/>
  <c r="AH57" s="1"/>
  <c r="AJ57" s="1"/>
  <c r="O53"/>
  <c r="AH53" s="1"/>
  <c r="AJ53" s="1"/>
  <c r="O51"/>
  <c r="AH51" s="1"/>
  <c r="O47"/>
  <c r="AH47" s="1"/>
  <c r="O43"/>
  <c r="AH43" s="1"/>
  <c r="O39"/>
  <c r="AH39" s="1"/>
  <c r="AJ39" s="1"/>
  <c r="O35"/>
  <c r="AH35" s="1"/>
  <c r="AJ35" s="1"/>
  <c r="O31"/>
  <c r="AH31" s="1"/>
  <c r="AJ31" s="1"/>
  <c r="O23"/>
  <c r="AH23" s="1"/>
  <c r="AJ23" s="1"/>
  <c r="O56"/>
  <c r="O52"/>
  <c r="AH52" s="1"/>
  <c r="AJ52" s="1"/>
  <c r="O48"/>
  <c r="AH48" s="1"/>
  <c r="O44"/>
  <c r="AH44" s="1"/>
  <c r="O42"/>
  <c r="AH42" s="1"/>
  <c r="AJ42" s="1"/>
  <c r="O38"/>
  <c r="AH38" s="1"/>
  <c r="AJ38" s="1"/>
  <c r="O34"/>
  <c r="AH34" s="1"/>
  <c r="AJ34" s="1"/>
  <c r="O30"/>
  <c r="AH30" s="1"/>
  <c r="AJ30" s="1"/>
  <c r="O27"/>
  <c r="AH27" s="1"/>
  <c r="AJ27" s="1"/>
  <c r="O22"/>
  <c r="AH22" s="1"/>
  <c r="AJ22" s="1"/>
  <c r="O55"/>
  <c r="AH55" s="1"/>
  <c r="AJ55" s="1"/>
  <c r="O49"/>
  <c r="AH49" s="1"/>
  <c r="O45"/>
  <c r="AH45" s="1"/>
  <c r="O41"/>
  <c r="AH41" s="1"/>
  <c r="AJ41" s="1"/>
  <c r="O37"/>
  <c r="AH37" s="1"/>
  <c r="AJ37" s="1"/>
  <c r="O33"/>
  <c r="AH33" s="1"/>
  <c r="AJ33" s="1"/>
  <c r="O29"/>
  <c r="AH29" s="1"/>
  <c r="AJ29" s="1"/>
  <c r="O25"/>
  <c r="AH25" s="1"/>
  <c r="O21"/>
  <c r="AH21" s="1"/>
  <c r="AJ21" s="1"/>
  <c r="O58"/>
  <c r="AH58" s="1"/>
  <c r="AJ58" s="1"/>
  <c r="O54"/>
  <c r="AH54" s="1"/>
  <c r="AJ54" s="1"/>
  <c r="O50"/>
  <c r="AH50" s="1"/>
  <c r="O46"/>
  <c r="AH46" s="1"/>
  <c r="O40"/>
  <c r="AH40" s="1"/>
  <c r="AJ40" s="1"/>
  <c r="O36"/>
  <c r="AH36" s="1"/>
  <c r="AJ36" s="1"/>
  <c r="O32"/>
  <c r="AH32" s="1"/>
  <c r="AJ32" s="1"/>
  <c r="O28"/>
  <c r="AH28" s="1"/>
  <c r="AJ28" s="1"/>
  <c r="O26"/>
  <c r="AH26" s="1"/>
  <c r="AJ26" s="1"/>
  <c r="O24"/>
  <c r="AH24" s="1"/>
  <c r="AJ24" s="1"/>
  <c r="AJ19" i="17"/>
  <c r="AL20" s="1"/>
  <c r="O51" i="9"/>
  <c r="AJ51" s="1"/>
  <c r="O49"/>
  <c r="AJ49" s="1"/>
  <c r="O47"/>
  <c r="AJ47" s="1"/>
  <c r="O45"/>
  <c r="AJ45" s="1"/>
  <c r="O43"/>
  <c r="AJ43" s="1"/>
  <c r="O42"/>
  <c r="AJ42" s="1"/>
  <c r="AL42" s="1"/>
  <c r="O41"/>
  <c r="AJ41" s="1"/>
  <c r="AL41" s="1"/>
  <c r="O40"/>
  <c r="AJ40" s="1"/>
  <c r="AL40" s="1"/>
  <c r="O39"/>
  <c r="AJ39" s="1"/>
  <c r="AL39" s="1"/>
  <c r="O38"/>
  <c r="AJ38" s="1"/>
  <c r="AL38" s="1"/>
  <c r="O37"/>
  <c r="AJ37" s="1"/>
  <c r="AL37" s="1"/>
  <c r="O36"/>
  <c r="AJ36" s="1"/>
  <c r="AL36" s="1"/>
  <c r="O35"/>
  <c r="AJ35" s="1"/>
  <c r="AL35" s="1"/>
  <c r="O34"/>
  <c r="AJ34" s="1"/>
  <c r="AL34" s="1"/>
  <c r="O33"/>
  <c r="AJ33" s="1"/>
  <c r="AL33" s="1"/>
  <c r="O32"/>
  <c r="AJ32" s="1"/>
  <c r="AL32" s="1"/>
  <c r="O31"/>
  <c r="AJ31" s="1"/>
  <c r="AL31" s="1"/>
  <c r="O30"/>
  <c r="AJ30" s="1"/>
  <c r="AL30" s="1"/>
  <c r="O29"/>
  <c r="AJ29" s="1"/>
  <c r="AL29" s="1"/>
  <c r="O28"/>
  <c r="AJ28" s="1"/>
  <c r="AL28" s="1"/>
  <c r="O25"/>
  <c r="AJ25" s="1"/>
  <c r="O24"/>
  <c r="AJ24" s="1"/>
  <c r="AL24" s="1"/>
  <c r="O23"/>
  <c r="AJ23" s="1"/>
  <c r="AL23" s="1"/>
  <c r="O22"/>
  <c r="AJ22" s="1"/>
  <c r="AL22" s="1"/>
  <c r="O21"/>
  <c r="AJ21" s="1"/>
  <c r="AL21" s="1"/>
  <c r="O27"/>
  <c r="AJ27" s="1"/>
  <c r="AL27" s="1"/>
  <c r="O58"/>
  <c r="AJ58" s="1"/>
  <c r="AL58" s="1"/>
  <c r="O57"/>
  <c r="AJ57" s="1"/>
  <c r="AL57" s="1"/>
  <c r="O56"/>
  <c r="AJ56" s="1"/>
  <c r="AL56" s="1"/>
  <c r="O55"/>
  <c r="AJ55" s="1"/>
  <c r="AL55" s="1"/>
  <c r="O54"/>
  <c r="AJ54" s="1"/>
  <c r="AL54" s="1"/>
  <c r="O53"/>
  <c r="AJ53" s="1"/>
  <c r="AL53" s="1"/>
  <c r="O52"/>
  <c r="AJ52" s="1"/>
  <c r="AL52" s="1"/>
  <c r="O50"/>
  <c r="AJ50" s="1"/>
  <c r="O48"/>
  <c r="AJ48" s="1"/>
  <c r="O46"/>
  <c r="AJ46" s="1"/>
  <c r="O44"/>
  <c r="AJ44" s="1"/>
  <c r="O26"/>
  <c r="AJ26" s="1"/>
  <c r="AL26" s="1"/>
  <c r="AJ19" i="13" l="1"/>
  <c r="AL20" s="1"/>
  <c r="AJ19" i="14"/>
  <c r="AL20" s="1"/>
  <c r="AJ19" i="15"/>
  <c r="AL20" s="1"/>
  <c r="AJ19" i="16"/>
  <c r="AL20" s="1"/>
  <c r="AL19" i="9"/>
  <c r="AN20" s="1"/>
  <c r="M51" i="1"/>
  <c r="M11" i="12"/>
  <c r="O11" s="1"/>
  <c r="O13" s="1"/>
  <c r="M10" i="11"/>
  <c r="O10" s="1"/>
  <c r="O12" s="1"/>
  <c r="M11" i="10"/>
  <c r="M11" i="8"/>
  <c r="O11" s="1"/>
  <c r="O13" s="1"/>
  <c r="M11" i="5"/>
  <c r="M11" i="4"/>
  <c r="M11" i="2"/>
  <c r="O11" s="1"/>
  <c r="O13" s="1"/>
  <c r="M11" i="1"/>
  <c r="M13" s="1"/>
  <c r="M11" i="7"/>
  <c r="AK55" i="1"/>
  <c r="AK58" i="12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L39"/>
  <c r="AK39"/>
  <c r="AK38"/>
  <c r="AL38" s="1"/>
  <c r="AK37"/>
  <c r="AL37" s="1"/>
  <c r="AL36"/>
  <c r="AK36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24" s="1"/>
  <c r="AD19"/>
  <c r="AE37" s="1"/>
  <c r="AB19"/>
  <c r="AC27" s="1"/>
  <c r="Z19"/>
  <c r="AA24" s="1"/>
  <c r="X19"/>
  <c r="Y24" s="1"/>
  <c r="V19"/>
  <c r="W55" s="1"/>
  <c r="T19"/>
  <c r="U21" s="1"/>
  <c r="R19"/>
  <c r="S25" s="1"/>
  <c r="P19"/>
  <c r="Q25" s="1"/>
  <c r="D19"/>
  <c r="E38" s="1"/>
  <c r="AK57" i="11"/>
  <c r="AK56"/>
  <c r="AL56" s="1"/>
  <c r="AK55"/>
  <c r="AL55" s="1"/>
  <c r="AK54"/>
  <c r="AL54" s="1"/>
  <c r="AK53"/>
  <c r="AL53" s="1"/>
  <c r="AK52"/>
  <c r="AL52" s="1"/>
  <c r="AK51"/>
  <c r="AL51" s="1"/>
  <c r="AK50"/>
  <c r="AK49"/>
  <c r="AK48"/>
  <c r="AK47"/>
  <c r="AK46"/>
  <c r="AK45"/>
  <c r="AK44"/>
  <c r="AK43"/>
  <c r="AK42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L27" s="1"/>
  <c r="AK26"/>
  <c r="AK25"/>
  <c r="AK24"/>
  <c r="AK23"/>
  <c r="AL23" s="1"/>
  <c r="AK22"/>
  <c r="AL22" s="1"/>
  <c r="AK21"/>
  <c r="AL21" s="1"/>
  <c r="AK20"/>
  <c r="AL20" s="1"/>
  <c r="AH18"/>
  <c r="AF18"/>
  <c r="AG28" s="1"/>
  <c r="AD18"/>
  <c r="AE23" s="1"/>
  <c r="AB18"/>
  <c r="AC21" s="1"/>
  <c r="Z18"/>
  <c r="AA20" s="1"/>
  <c r="X18"/>
  <c r="Y51" s="1"/>
  <c r="V18"/>
  <c r="W26" s="1"/>
  <c r="T18"/>
  <c r="U21" s="1"/>
  <c r="R18"/>
  <c r="S20" s="1"/>
  <c r="P18"/>
  <c r="Q28" s="1"/>
  <c r="D18"/>
  <c r="E21" s="1"/>
  <c r="AK58" i="10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31" s="1"/>
  <c r="AD19"/>
  <c r="AE21" s="1"/>
  <c r="AB19"/>
  <c r="AC24" s="1"/>
  <c r="Z19"/>
  <c r="AA26" s="1"/>
  <c r="X19"/>
  <c r="Y31" s="1"/>
  <c r="V19"/>
  <c r="W21" s="1"/>
  <c r="T19"/>
  <c r="U35" s="1"/>
  <c r="R19"/>
  <c r="S34" s="1"/>
  <c r="P19"/>
  <c r="Q29" s="1"/>
  <c r="D19"/>
  <c r="E26" s="1"/>
  <c r="M13"/>
  <c r="AK58" i="8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26" s="1"/>
  <c r="AD19"/>
  <c r="AE24" s="1"/>
  <c r="AB19"/>
  <c r="AC22" s="1"/>
  <c r="Z19"/>
  <c r="AA21" s="1"/>
  <c r="X19"/>
  <c r="Y27" s="1"/>
  <c r="V19"/>
  <c r="W24" s="1"/>
  <c r="T19"/>
  <c r="U22" s="1"/>
  <c r="R19"/>
  <c r="S24" s="1"/>
  <c r="P19"/>
  <c r="Q28" s="1"/>
  <c r="D19"/>
  <c r="E22" s="1"/>
  <c r="AK58" i="5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32" s="1"/>
  <c r="AD19"/>
  <c r="AE24" s="1"/>
  <c r="AB19"/>
  <c r="AC35" s="1"/>
  <c r="Z19"/>
  <c r="AA30" s="1"/>
  <c r="X19"/>
  <c r="Y21" s="1"/>
  <c r="V19"/>
  <c r="W24" s="1"/>
  <c r="T19"/>
  <c r="U27" s="1"/>
  <c r="R19"/>
  <c r="S29" s="1"/>
  <c r="P19"/>
  <c r="Q21" s="1"/>
  <c r="D19"/>
  <c r="E28" s="1"/>
  <c r="M13"/>
  <c r="AK58" i="4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L22"/>
  <c r="AK21"/>
  <c r="AL21" s="1"/>
  <c r="AH19"/>
  <c r="AF19"/>
  <c r="AG32" s="1"/>
  <c r="AD19"/>
  <c r="AE37" s="1"/>
  <c r="AB19"/>
  <c r="AC36" s="1"/>
  <c r="Z19"/>
  <c r="AA31" s="1"/>
  <c r="X19"/>
  <c r="Y25" s="1"/>
  <c r="V19"/>
  <c r="W24" s="1"/>
  <c r="T19"/>
  <c r="U26" s="1"/>
  <c r="R19"/>
  <c r="S25" s="1"/>
  <c r="P19"/>
  <c r="Q30" s="1"/>
  <c r="D19"/>
  <c r="E27" s="1"/>
  <c r="O11"/>
  <c r="O13" s="1"/>
  <c r="AK58" i="2"/>
  <c r="AK57"/>
  <c r="AL57" s="1"/>
  <c r="AK56"/>
  <c r="AL56" s="1"/>
  <c r="AK55"/>
  <c r="AL55" s="1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28" s="1"/>
  <c r="AD19"/>
  <c r="AE24" s="1"/>
  <c r="AB19"/>
  <c r="AC36" s="1"/>
  <c r="Z19"/>
  <c r="AA24" s="1"/>
  <c r="X19"/>
  <c r="Y24" s="1"/>
  <c r="V19"/>
  <c r="W35" s="1"/>
  <c r="T19"/>
  <c r="U22" s="1"/>
  <c r="R19"/>
  <c r="S28" s="1"/>
  <c r="P19"/>
  <c r="Q22" s="1"/>
  <c r="D19"/>
  <c r="E55" s="1"/>
  <c r="AK58" i="1"/>
  <c r="AK57"/>
  <c r="AL57" s="1"/>
  <c r="AK56"/>
  <c r="AL56" s="1"/>
  <c r="AL55"/>
  <c r="AK54"/>
  <c r="AL54" s="1"/>
  <c r="AK53"/>
  <c r="AL53" s="1"/>
  <c r="AK52"/>
  <c r="AL52" s="1"/>
  <c r="AK51"/>
  <c r="AK50"/>
  <c r="AK49"/>
  <c r="AK48"/>
  <c r="AK47"/>
  <c r="AK46"/>
  <c r="AK45"/>
  <c r="AK44"/>
  <c r="AK43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5"/>
  <c r="AK24"/>
  <c r="AL24" s="1"/>
  <c r="AK23"/>
  <c r="AL23" s="1"/>
  <c r="AK22"/>
  <c r="AL22" s="1"/>
  <c r="AK21"/>
  <c r="AL21" s="1"/>
  <c r="AH19"/>
  <c r="AF19"/>
  <c r="AG34" s="1"/>
  <c r="AD19"/>
  <c r="AE24" s="1"/>
  <c r="AB19"/>
  <c r="AC21" s="1"/>
  <c r="Z19"/>
  <c r="AA31" s="1"/>
  <c r="X19"/>
  <c r="Y25" s="1"/>
  <c r="V19"/>
  <c r="W32" s="1"/>
  <c r="T19"/>
  <c r="U55" s="1"/>
  <c r="R19"/>
  <c r="S23" s="1"/>
  <c r="P19"/>
  <c r="Q34" s="1"/>
  <c r="D19"/>
  <c r="E55" s="1"/>
  <c r="AK25" i="7"/>
  <c r="AK51"/>
  <c r="AK50"/>
  <c r="AK49"/>
  <c r="AK48"/>
  <c r="AK47"/>
  <c r="AK46"/>
  <c r="AK45"/>
  <c r="AK44"/>
  <c r="AK43"/>
  <c r="AK58"/>
  <c r="AK57"/>
  <c r="AL57" s="1"/>
  <c r="AK56"/>
  <c r="AL56" s="1"/>
  <c r="AK55"/>
  <c r="AL55" s="1"/>
  <c r="AK54"/>
  <c r="AL54" s="1"/>
  <c r="AK53"/>
  <c r="AL53" s="1"/>
  <c r="AK52"/>
  <c r="AL52" s="1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K26"/>
  <c r="AK24"/>
  <c r="AL24"/>
  <c r="AK23"/>
  <c r="AL23" s="1"/>
  <c r="AK22"/>
  <c r="AL22" s="1"/>
  <c r="AK21"/>
  <c r="AL21" s="1"/>
  <c r="AH19"/>
  <c r="AF19"/>
  <c r="AG48" s="1"/>
  <c r="AD19"/>
  <c r="AE32" s="1"/>
  <c r="AB19"/>
  <c r="AC40" s="1"/>
  <c r="Z19"/>
  <c r="AA22" s="1"/>
  <c r="X19"/>
  <c r="Y38" s="1"/>
  <c r="V19"/>
  <c r="W39" s="1"/>
  <c r="T19"/>
  <c r="U24" s="1"/>
  <c r="R19"/>
  <c r="S57" s="1"/>
  <c r="P19"/>
  <c r="Q33" s="1"/>
  <c r="D19"/>
  <c r="E31" s="1"/>
  <c r="M13"/>
  <c r="AH19" i="3"/>
  <c r="AK48"/>
  <c r="AK47"/>
  <c r="AL47"/>
  <c r="AK46"/>
  <c r="AL46" s="1"/>
  <c r="AK45"/>
  <c r="AL45" s="1"/>
  <c r="AK44"/>
  <c r="AL44"/>
  <c r="AK43"/>
  <c r="AL43" s="1"/>
  <c r="AK42"/>
  <c r="AL42" s="1"/>
  <c r="AK41"/>
  <c r="AL41" s="1"/>
  <c r="AK40"/>
  <c r="AL40" s="1"/>
  <c r="AK39"/>
  <c r="AL39" s="1"/>
  <c r="AK38"/>
  <c r="AL38" s="1"/>
  <c r="AK37"/>
  <c r="AL37" s="1"/>
  <c r="AK36"/>
  <c r="AL36" s="1"/>
  <c r="AK35"/>
  <c r="AL35" s="1"/>
  <c r="AK34"/>
  <c r="AL34" s="1"/>
  <c r="AK33"/>
  <c r="AL33" s="1"/>
  <c r="AK32"/>
  <c r="AL32" s="1"/>
  <c r="AK31"/>
  <c r="AL31" s="1"/>
  <c r="AK30"/>
  <c r="AL30" s="1"/>
  <c r="AK29"/>
  <c r="AL29" s="1"/>
  <c r="AK28"/>
  <c r="AL28" s="1"/>
  <c r="AK27"/>
  <c r="AL27" s="1"/>
  <c r="AK26"/>
  <c r="AK25"/>
  <c r="AK24"/>
  <c r="AL24" s="1"/>
  <c r="AK23"/>
  <c r="AL23" s="1"/>
  <c r="AK22"/>
  <c r="AL22" s="1"/>
  <c r="AK21"/>
  <c r="AL21"/>
  <c r="AF19"/>
  <c r="AD19"/>
  <c r="AE23" s="1"/>
  <c r="AB19"/>
  <c r="AC37" s="1"/>
  <c r="Z19"/>
  <c r="AA37" s="1"/>
  <c r="X19"/>
  <c r="Y24" s="1"/>
  <c r="V19"/>
  <c r="W32" s="1"/>
  <c r="T19"/>
  <c r="U43" s="1"/>
  <c r="R19"/>
  <c r="S37" s="1"/>
  <c r="P19"/>
  <c r="Q33" s="1"/>
  <c r="D19"/>
  <c r="E38" s="1"/>
  <c r="M11"/>
  <c r="N11" s="1"/>
  <c r="AG47"/>
  <c r="AG44"/>
  <c r="AG40"/>
  <c r="AG36"/>
  <c r="AG46"/>
  <c r="AG27"/>
  <c r="AG45"/>
  <c r="AG39"/>
  <c r="AG37"/>
  <c r="AG29"/>
  <c r="Y21"/>
  <c r="AG24"/>
  <c r="Q28"/>
  <c r="S48"/>
  <c r="S41"/>
  <c r="S33"/>
  <c r="S38"/>
  <c r="S30"/>
  <c r="S47"/>
  <c r="S42"/>
  <c r="S34"/>
  <c r="AA48"/>
  <c r="AA41"/>
  <c r="AA33"/>
  <c r="AA32"/>
  <c r="AA46"/>
  <c r="AA38"/>
  <c r="AA36"/>
  <c r="S21"/>
  <c r="E22"/>
  <c r="W23"/>
  <c r="S25"/>
  <c r="E26"/>
  <c r="AA27"/>
  <c r="AA29"/>
  <c r="AG31"/>
  <c r="AG33"/>
  <c r="Q34"/>
  <c r="S40"/>
  <c r="S46"/>
  <c r="Y48"/>
  <c r="Y36"/>
  <c r="Y39"/>
  <c r="Y34"/>
  <c r="Y46"/>
  <c r="Y38"/>
  <c r="Y33"/>
  <c r="Y26"/>
  <c r="AG28"/>
  <c r="E45"/>
  <c r="E42"/>
  <c r="E34"/>
  <c r="E47"/>
  <c r="E37"/>
  <c r="E29"/>
  <c r="E43"/>
  <c r="E41"/>
  <c r="E33"/>
  <c r="E25"/>
  <c r="U42"/>
  <c r="U34"/>
  <c r="U44"/>
  <c r="U33"/>
  <c r="U48"/>
  <c r="U37"/>
  <c r="U25"/>
  <c r="AC46"/>
  <c r="AC38"/>
  <c r="AC30"/>
  <c r="AC35"/>
  <c r="AC44"/>
  <c r="AC47"/>
  <c r="AC31"/>
  <c r="AC25"/>
  <c r="U21"/>
  <c r="W22"/>
  <c r="Q23"/>
  <c r="AG23"/>
  <c r="S24"/>
  <c r="W25"/>
  <c r="AG25"/>
  <c r="S26"/>
  <c r="AE27"/>
  <c r="AG30"/>
  <c r="W34"/>
  <c r="AA35"/>
  <c r="E39"/>
  <c r="AG41"/>
  <c r="Y45"/>
  <c r="AA47"/>
  <c r="AC48"/>
  <c r="Q44"/>
  <c r="Q32"/>
  <c r="Q27"/>
  <c r="Q41"/>
  <c r="Q26"/>
  <c r="AG21"/>
  <c r="AG34"/>
  <c r="W46"/>
  <c r="W47"/>
  <c r="W43"/>
  <c r="W39"/>
  <c r="W35"/>
  <c r="W31"/>
  <c r="W48"/>
  <c r="W45"/>
  <c r="W42"/>
  <c r="W40"/>
  <c r="W37"/>
  <c r="W28"/>
  <c r="AE46"/>
  <c r="AE47"/>
  <c r="AE43"/>
  <c r="AE39"/>
  <c r="AE35"/>
  <c r="AE31"/>
  <c r="AE44"/>
  <c r="AE41"/>
  <c r="AE38"/>
  <c r="AE36"/>
  <c r="AE33"/>
  <c r="AE30"/>
  <c r="AE48"/>
  <c r="AE45"/>
  <c r="AE42"/>
  <c r="AE40"/>
  <c r="AE37"/>
  <c r="AE34"/>
  <c r="AE32"/>
  <c r="AE28"/>
  <c r="W21"/>
  <c r="AE21"/>
  <c r="Y22"/>
  <c r="AG22"/>
  <c r="S23"/>
  <c r="AA23"/>
  <c r="E24"/>
  <c r="U24"/>
  <c r="AE24"/>
  <c r="U26"/>
  <c r="AE26"/>
  <c r="S27"/>
  <c r="AC28"/>
  <c r="S29"/>
  <c r="Q30"/>
  <c r="U31"/>
  <c r="S32"/>
  <c r="W33"/>
  <c r="AA34"/>
  <c r="AG35"/>
  <c r="AC36"/>
  <c r="Q37"/>
  <c r="W38"/>
  <c r="Q39"/>
  <c r="W44"/>
  <c r="E23"/>
  <c r="AA25"/>
  <c r="W27"/>
  <c r="W30"/>
  <c r="AA31"/>
  <c r="W24"/>
  <c r="W29"/>
  <c r="AC23"/>
  <c r="W26"/>
  <c r="AC33"/>
  <c r="AG48"/>
  <c r="AG32"/>
  <c r="AG42"/>
  <c r="AG26"/>
  <c r="AG43"/>
  <c r="AG38"/>
  <c r="Q25"/>
  <c r="Q24"/>
  <c r="Q42"/>
  <c r="Q47"/>
  <c r="Q36"/>
  <c r="Q45"/>
  <c r="Q29"/>
  <c r="Q22"/>
  <c r="U23"/>
  <c r="U22"/>
  <c r="U35"/>
  <c r="U46"/>
  <c r="U30"/>
  <c r="U36"/>
  <c r="U39"/>
  <c r="U27"/>
  <c r="Y44"/>
  <c r="Y42"/>
  <c r="Y31"/>
  <c r="Y41"/>
  <c r="Y30"/>
  <c r="Y23"/>
  <c r="Y25"/>
  <c r="S52" i="7"/>
  <c r="S53"/>
  <c r="S36"/>
  <c r="S58"/>
  <c r="S41"/>
  <c r="S42"/>
  <c r="S34"/>
  <c r="AA52"/>
  <c r="AA53"/>
  <c r="AA36"/>
  <c r="AA58"/>
  <c r="AA41"/>
  <c r="AA42"/>
  <c r="AA34"/>
  <c r="Q22"/>
  <c r="Y22"/>
  <c r="AG22"/>
  <c r="S23"/>
  <c r="E24"/>
  <c r="AC24"/>
  <c r="S27"/>
  <c r="Q29"/>
  <c r="Y29"/>
  <c r="AG29"/>
  <c r="AA30"/>
  <c r="Q32"/>
  <c r="AC32"/>
  <c r="W33"/>
  <c r="Q34"/>
  <c r="AG34"/>
  <c r="Q36"/>
  <c r="AG36"/>
  <c r="Q38"/>
  <c r="AG38"/>
  <c r="E54"/>
  <c r="E55"/>
  <c r="E39"/>
  <c r="U57"/>
  <c r="U53"/>
  <c r="U58"/>
  <c r="U54"/>
  <c r="U41"/>
  <c r="U37"/>
  <c r="U33"/>
  <c r="U55"/>
  <c r="U42"/>
  <c r="U56"/>
  <c r="U52"/>
  <c r="U39"/>
  <c r="U35"/>
  <c r="AC57"/>
  <c r="AC53"/>
  <c r="AC58"/>
  <c r="AC54"/>
  <c r="AC41"/>
  <c r="AC37"/>
  <c r="AC33"/>
  <c r="AC55"/>
  <c r="AC42"/>
  <c r="AC56"/>
  <c r="AC52"/>
  <c r="AC39"/>
  <c r="AC35"/>
  <c r="Q21"/>
  <c r="Y21"/>
  <c r="AG21"/>
  <c r="U23"/>
  <c r="AC23"/>
  <c r="Q26"/>
  <c r="Y26"/>
  <c r="AG26"/>
  <c r="U27"/>
  <c r="AC27"/>
  <c r="Q28"/>
  <c r="Y28"/>
  <c r="AG28"/>
  <c r="AA29"/>
  <c r="U30"/>
  <c r="AC30"/>
  <c r="AA31"/>
  <c r="U32"/>
  <c r="AA33"/>
  <c r="U34"/>
  <c r="AA35"/>
  <c r="U36"/>
  <c r="AA37"/>
  <c r="U38"/>
  <c r="E40"/>
  <c r="W41"/>
  <c r="W34"/>
  <c r="W53"/>
  <c r="AE54"/>
  <c r="AE55"/>
  <c r="AE38"/>
  <c r="AE56"/>
  <c r="AE57"/>
  <c r="AE40"/>
  <c r="S21"/>
  <c r="AA21"/>
  <c r="U22"/>
  <c r="AC22"/>
  <c r="AE23"/>
  <c r="Q24"/>
  <c r="Y24"/>
  <c r="AG24"/>
  <c r="S26"/>
  <c r="AA26"/>
  <c r="W27"/>
  <c r="S28"/>
  <c r="AA28"/>
  <c r="E29"/>
  <c r="U29"/>
  <c r="AC29"/>
  <c r="AE30"/>
  <c r="S31"/>
  <c r="AC31"/>
  <c r="AE33"/>
  <c r="Y34"/>
  <c r="AE35"/>
  <c r="Y36"/>
  <c r="AE37"/>
  <c r="Q55"/>
  <c r="Q42"/>
  <c r="Q56"/>
  <c r="Q52"/>
  <c r="Q39"/>
  <c r="Q35"/>
  <c r="Q31"/>
  <c r="Q57"/>
  <c r="Q53"/>
  <c r="Q40"/>
  <c r="Q58"/>
  <c r="Q54"/>
  <c r="Q41"/>
  <c r="Q37"/>
  <c r="Y55"/>
  <c r="Y42"/>
  <c r="Y56"/>
  <c r="Y52"/>
  <c r="Y39"/>
  <c r="Y35"/>
  <c r="Y31"/>
  <c r="Y57"/>
  <c r="Y53"/>
  <c r="Y40"/>
  <c r="Y58"/>
  <c r="Y54"/>
  <c r="Y41"/>
  <c r="Y37"/>
  <c r="Y33"/>
  <c r="AG55"/>
  <c r="AG42"/>
  <c r="AG56"/>
  <c r="AG52"/>
  <c r="AG39"/>
  <c r="AG35"/>
  <c r="AG31"/>
  <c r="AG57"/>
  <c r="AG53"/>
  <c r="AG40"/>
  <c r="AG58"/>
  <c r="AG54"/>
  <c r="AG41"/>
  <c r="AG37"/>
  <c r="AG33"/>
  <c r="E21"/>
  <c r="U21"/>
  <c r="AC21"/>
  <c r="Q23"/>
  <c r="Y23"/>
  <c r="AG23"/>
  <c r="S24"/>
  <c r="AA24"/>
  <c r="E26"/>
  <c r="U26"/>
  <c r="AC26"/>
  <c r="Q27"/>
  <c r="Y27"/>
  <c r="AG27"/>
  <c r="E28"/>
  <c r="U28"/>
  <c r="AC28"/>
  <c r="Q30"/>
  <c r="Y30"/>
  <c r="AG30"/>
  <c r="U31"/>
  <c r="E32"/>
  <c r="Y32"/>
  <c r="S33"/>
  <c r="AC34"/>
  <c r="S35"/>
  <c r="AC36"/>
  <c r="S37"/>
  <c r="AC38"/>
  <c r="S39"/>
  <c r="U40"/>
  <c r="M13" i="3"/>
  <c r="O11"/>
  <c r="O13" s="1"/>
  <c r="AC32"/>
  <c r="S56" i="12"/>
  <c r="S57"/>
  <c r="S53"/>
  <c r="S51"/>
  <c r="S47"/>
  <c r="S43"/>
  <c r="S39"/>
  <c r="S58"/>
  <c r="S54"/>
  <c r="S55"/>
  <c r="S49"/>
  <c r="S45"/>
  <c r="S41"/>
  <c r="S50"/>
  <c r="S46"/>
  <c r="S42"/>
  <c r="S40"/>
  <c r="S36"/>
  <c r="S32"/>
  <c r="S28"/>
  <c r="S26"/>
  <c r="S52"/>
  <c r="S48"/>
  <c r="S44"/>
  <c r="S38"/>
  <c r="S34"/>
  <c r="S30"/>
  <c r="S27"/>
  <c r="AA56"/>
  <c r="AA52"/>
  <c r="AA57"/>
  <c r="AA53"/>
  <c r="AA51"/>
  <c r="AA47"/>
  <c r="AA43"/>
  <c r="AA39"/>
  <c r="AA58"/>
  <c r="AA54"/>
  <c r="AA55"/>
  <c r="AA49"/>
  <c r="AA45"/>
  <c r="AA41"/>
  <c r="AA48"/>
  <c r="AA44"/>
  <c r="AA36"/>
  <c r="AA32"/>
  <c r="AA28"/>
  <c r="AA26"/>
  <c r="AA50"/>
  <c r="AA46"/>
  <c r="AA42"/>
  <c r="AA40"/>
  <c r="AA38"/>
  <c r="AA34"/>
  <c r="AA30"/>
  <c r="AA27"/>
  <c r="W21"/>
  <c r="Q22"/>
  <c r="Y22"/>
  <c r="AG22"/>
  <c r="S23"/>
  <c r="AA23"/>
  <c r="E24"/>
  <c r="U24"/>
  <c r="AG25"/>
  <c r="E28"/>
  <c r="AA29"/>
  <c r="E30"/>
  <c r="U30"/>
  <c r="AA31"/>
  <c r="E32"/>
  <c r="AA33"/>
  <c r="E34"/>
  <c r="AA35"/>
  <c r="E36"/>
  <c r="AA37"/>
  <c r="E57"/>
  <c r="E53"/>
  <c r="E58"/>
  <c r="E54"/>
  <c r="E50"/>
  <c r="E46"/>
  <c r="E40"/>
  <c r="E55"/>
  <c r="E56"/>
  <c r="E52"/>
  <c r="E48"/>
  <c r="E44"/>
  <c r="E42"/>
  <c r="E49"/>
  <c r="E45"/>
  <c r="E37"/>
  <c r="E33"/>
  <c r="E29"/>
  <c r="E25"/>
  <c r="E51"/>
  <c r="E47"/>
  <c r="E43"/>
  <c r="E41"/>
  <c r="E39"/>
  <c r="E35"/>
  <c r="E31"/>
  <c r="U57"/>
  <c r="U50"/>
  <c r="U56"/>
  <c r="U42"/>
  <c r="U37"/>
  <c r="U51"/>
  <c r="U38"/>
  <c r="AC53"/>
  <c r="AC46"/>
  <c r="AC52"/>
  <c r="AC51"/>
  <c r="AC39"/>
  <c r="AC25"/>
  <c r="AC35"/>
  <c r="Q21"/>
  <c r="Y21"/>
  <c r="AG21"/>
  <c r="E23"/>
  <c r="Y25"/>
  <c r="Y26"/>
  <c r="Q27"/>
  <c r="AG27"/>
  <c r="Y28"/>
  <c r="Y30"/>
  <c r="Y32"/>
  <c r="Y34"/>
  <c r="Y36"/>
  <c r="F19"/>
  <c r="W58"/>
  <c r="W54"/>
  <c r="W49"/>
  <c r="W45"/>
  <c r="W41"/>
  <c r="W56"/>
  <c r="W52"/>
  <c r="W57"/>
  <c r="W53"/>
  <c r="W51"/>
  <c r="W47"/>
  <c r="W43"/>
  <c r="W48"/>
  <c r="W44"/>
  <c r="W38"/>
  <c r="W34"/>
  <c r="W30"/>
  <c r="W27"/>
  <c r="W50"/>
  <c r="W46"/>
  <c r="W42"/>
  <c r="W40"/>
  <c r="W39"/>
  <c r="W36"/>
  <c r="W32"/>
  <c r="W28"/>
  <c r="W26"/>
  <c r="AE58"/>
  <c r="AE54"/>
  <c r="AE55"/>
  <c r="AE49"/>
  <c r="AE45"/>
  <c r="AE41"/>
  <c r="AE56"/>
  <c r="AE52"/>
  <c r="AE57"/>
  <c r="AE53"/>
  <c r="AE51"/>
  <c r="AE47"/>
  <c r="AE43"/>
  <c r="AE39"/>
  <c r="AE50"/>
  <c r="AE46"/>
  <c r="AE42"/>
  <c r="AE40"/>
  <c r="AE38"/>
  <c r="AE34"/>
  <c r="AE30"/>
  <c r="AE27"/>
  <c r="AE48"/>
  <c r="AE44"/>
  <c r="AE36"/>
  <c r="AE32"/>
  <c r="AE28"/>
  <c r="AE26"/>
  <c r="S21"/>
  <c r="AA21"/>
  <c r="E22"/>
  <c r="U22"/>
  <c r="W23"/>
  <c r="AE23"/>
  <c r="Q24"/>
  <c r="AA25"/>
  <c r="E27"/>
  <c r="U27"/>
  <c r="S29"/>
  <c r="S31"/>
  <c r="S33"/>
  <c r="S35"/>
  <c r="S37"/>
  <c r="Q55"/>
  <c r="Q56"/>
  <c r="Q52"/>
  <c r="Q48"/>
  <c r="Q44"/>
  <c r="Q42"/>
  <c r="Q57"/>
  <c r="Q53"/>
  <c r="Q58"/>
  <c r="Q54"/>
  <c r="Q50"/>
  <c r="Q46"/>
  <c r="Q40"/>
  <c r="Q38"/>
  <c r="Q49"/>
  <c r="Q45"/>
  <c r="Q39"/>
  <c r="Q35"/>
  <c r="Q31"/>
  <c r="Q51"/>
  <c r="Q47"/>
  <c r="Q43"/>
  <c r="Q41"/>
  <c r="Q37"/>
  <c r="Q33"/>
  <c r="Q29"/>
  <c r="Y55"/>
  <c r="Y56"/>
  <c r="Y52"/>
  <c r="Y48"/>
  <c r="Y44"/>
  <c r="Y42"/>
  <c r="Y57"/>
  <c r="Y53"/>
  <c r="Y58"/>
  <c r="Y54"/>
  <c r="Y50"/>
  <c r="Y46"/>
  <c r="Y40"/>
  <c r="Y38"/>
  <c r="Y51"/>
  <c r="Y47"/>
  <c r="Y43"/>
  <c r="Y41"/>
  <c r="Y35"/>
  <c r="Y31"/>
  <c r="Y39"/>
  <c r="Y49"/>
  <c r="Y45"/>
  <c r="Y37"/>
  <c r="Y33"/>
  <c r="Y29"/>
  <c r="AG55"/>
  <c r="AG56"/>
  <c r="AG52"/>
  <c r="AG48"/>
  <c r="AG44"/>
  <c r="AG42"/>
  <c r="AG57"/>
  <c r="AG53"/>
  <c r="AG58"/>
  <c r="AG54"/>
  <c r="AG50"/>
  <c r="AG46"/>
  <c r="AG40"/>
  <c r="AG38"/>
  <c r="AG49"/>
  <c r="AG45"/>
  <c r="AG35"/>
  <c r="AG31"/>
  <c r="AG51"/>
  <c r="AG47"/>
  <c r="AG43"/>
  <c r="AG41"/>
  <c r="AG39"/>
  <c r="AG37"/>
  <c r="AG33"/>
  <c r="AG29"/>
  <c r="Q23"/>
  <c r="Y23"/>
  <c r="AG23"/>
  <c r="E26"/>
  <c r="Q26"/>
  <c r="AG26"/>
  <c r="Y27"/>
  <c r="Q28"/>
  <c r="AG28"/>
  <c r="Q30"/>
  <c r="AG30"/>
  <c r="Q32"/>
  <c r="AG32"/>
  <c r="Q34"/>
  <c r="AG34"/>
  <c r="Q36"/>
  <c r="AG36"/>
  <c r="N10" i="11"/>
  <c r="E57"/>
  <c r="E53"/>
  <c r="E39"/>
  <c r="E54"/>
  <c r="E47"/>
  <c r="E43"/>
  <c r="E44"/>
  <c r="E36"/>
  <c r="E33"/>
  <c r="E29"/>
  <c r="E46"/>
  <c r="E42"/>
  <c r="E34"/>
  <c r="E52"/>
  <c r="E27"/>
  <c r="U56"/>
  <c r="U49"/>
  <c r="U45"/>
  <c r="U55"/>
  <c r="U51"/>
  <c r="U41"/>
  <c r="U48"/>
  <c r="U32"/>
  <c r="U52"/>
  <c r="U29"/>
  <c r="U26"/>
  <c r="U42"/>
  <c r="U40"/>
  <c r="U35"/>
  <c r="U31"/>
  <c r="AC56"/>
  <c r="AC57"/>
  <c r="AC53"/>
  <c r="AC49"/>
  <c r="AC45"/>
  <c r="AC39"/>
  <c r="AC54"/>
  <c r="AC55"/>
  <c r="AC51"/>
  <c r="AC47"/>
  <c r="AC43"/>
  <c r="AC41"/>
  <c r="AC52"/>
  <c r="AC50"/>
  <c r="AC46"/>
  <c r="AC42"/>
  <c r="AC40"/>
  <c r="AC38"/>
  <c r="AC36"/>
  <c r="AC32"/>
  <c r="AC37"/>
  <c r="AC33"/>
  <c r="AC29"/>
  <c r="AC26"/>
  <c r="AC48"/>
  <c r="AC44"/>
  <c r="AC34"/>
  <c r="AC35"/>
  <c r="AC31"/>
  <c r="AC27"/>
  <c r="Q20"/>
  <c r="S21"/>
  <c r="AA21"/>
  <c r="AC22"/>
  <c r="W23"/>
  <c r="Q24"/>
  <c r="Y24"/>
  <c r="AG24"/>
  <c r="AC28"/>
  <c r="S29"/>
  <c r="W57"/>
  <c r="W54"/>
  <c r="W48"/>
  <c r="W44"/>
  <c r="W40"/>
  <c r="W55"/>
  <c r="W51"/>
  <c r="W56"/>
  <c r="W52"/>
  <c r="W50"/>
  <c r="W46"/>
  <c r="W42"/>
  <c r="W39"/>
  <c r="W37"/>
  <c r="W33"/>
  <c r="W47"/>
  <c r="W43"/>
  <c r="W34"/>
  <c r="W30"/>
  <c r="W53"/>
  <c r="W38"/>
  <c r="W35"/>
  <c r="W31"/>
  <c r="W49"/>
  <c r="W45"/>
  <c r="W41"/>
  <c r="W36"/>
  <c r="W32"/>
  <c r="W28"/>
  <c r="AE57"/>
  <c r="AE54"/>
  <c r="AE48"/>
  <c r="AE44"/>
  <c r="AE40"/>
  <c r="AE55"/>
  <c r="AE51"/>
  <c r="AE56"/>
  <c r="AE52"/>
  <c r="AE50"/>
  <c r="AE46"/>
  <c r="AE42"/>
  <c r="AE37"/>
  <c r="AE33"/>
  <c r="AE53"/>
  <c r="AE49"/>
  <c r="AE45"/>
  <c r="AE41"/>
  <c r="AE39"/>
  <c r="AE34"/>
  <c r="AE30"/>
  <c r="AE35"/>
  <c r="AE31"/>
  <c r="AE47"/>
  <c r="AE43"/>
  <c r="AE38"/>
  <c r="AE36"/>
  <c r="AE32"/>
  <c r="AE28"/>
  <c r="W22"/>
  <c r="AE22"/>
  <c r="Q23"/>
  <c r="AG23"/>
  <c r="S25"/>
  <c r="AC25"/>
  <c r="W27"/>
  <c r="W29"/>
  <c r="AC30"/>
  <c r="Q55"/>
  <c r="Q51"/>
  <c r="Q47"/>
  <c r="Q43"/>
  <c r="Q41"/>
  <c r="Q56"/>
  <c r="Q52"/>
  <c r="Q57"/>
  <c r="Q53"/>
  <c r="Q49"/>
  <c r="Q45"/>
  <c r="Q38"/>
  <c r="Q34"/>
  <c r="Q30"/>
  <c r="Q48"/>
  <c r="Q44"/>
  <c r="Q35"/>
  <c r="Q31"/>
  <c r="Q27"/>
  <c r="Q25"/>
  <c r="Q54"/>
  <c r="Q39"/>
  <c r="Q36"/>
  <c r="Q32"/>
  <c r="Q50"/>
  <c r="Q46"/>
  <c r="Q42"/>
  <c r="Q40"/>
  <c r="Q37"/>
  <c r="Q33"/>
  <c r="Q29"/>
  <c r="Y54"/>
  <c r="Y47"/>
  <c r="Y43"/>
  <c r="Y52"/>
  <c r="Y57"/>
  <c r="Y45"/>
  <c r="Y34"/>
  <c r="Y46"/>
  <c r="Y42"/>
  <c r="Y35"/>
  <c r="Y31"/>
  <c r="Y36"/>
  <c r="Y32"/>
  <c r="Y39"/>
  <c r="Y37"/>
  <c r="Y26"/>
  <c r="AG54"/>
  <c r="AG47"/>
  <c r="AG43"/>
  <c r="AG52"/>
  <c r="AG57"/>
  <c r="AG45"/>
  <c r="AG39"/>
  <c r="AG48"/>
  <c r="AG44"/>
  <c r="AG27"/>
  <c r="AG25"/>
  <c r="AG32"/>
  <c r="AG50"/>
  <c r="AG40"/>
  <c r="AG37"/>
  <c r="AG26"/>
  <c r="E20"/>
  <c r="AC20"/>
  <c r="W21"/>
  <c r="AE21"/>
  <c r="Q22"/>
  <c r="Y22"/>
  <c r="AG22"/>
  <c r="U24"/>
  <c r="AC24"/>
  <c r="AE25"/>
  <c r="Q26"/>
  <c r="AE26"/>
  <c r="E28"/>
  <c r="U28"/>
  <c r="S55"/>
  <c r="S56"/>
  <c r="S46"/>
  <c r="S42"/>
  <c r="S53"/>
  <c r="S54"/>
  <c r="S40"/>
  <c r="S49"/>
  <c r="S35"/>
  <c r="S31"/>
  <c r="S32"/>
  <c r="S28"/>
  <c r="S37"/>
  <c r="S33"/>
  <c r="S30"/>
  <c r="AA55"/>
  <c r="AA50"/>
  <c r="AA46"/>
  <c r="AA57"/>
  <c r="AA53"/>
  <c r="AA44"/>
  <c r="AA40"/>
  <c r="AA35"/>
  <c r="AA31"/>
  <c r="AA28"/>
  <c r="AA51"/>
  <c r="AA41"/>
  <c r="AA39"/>
  <c r="AA34"/>
  <c r="AA30"/>
  <c r="W20"/>
  <c r="AE20"/>
  <c r="Q21"/>
  <c r="S22"/>
  <c r="AA22"/>
  <c r="AC23"/>
  <c r="AE24"/>
  <c r="E25"/>
  <c r="W25"/>
  <c r="AE27"/>
  <c r="Y28"/>
  <c r="AE29"/>
  <c r="N11" i="10"/>
  <c r="E57"/>
  <c r="E53"/>
  <c r="E51"/>
  <c r="E58"/>
  <c r="E54"/>
  <c r="E50"/>
  <c r="E46"/>
  <c r="E40"/>
  <c r="E49"/>
  <c r="E56"/>
  <c r="E52"/>
  <c r="E48"/>
  <c r="E44"/>
  <c r="E42"/>
  <c r="E39"/>
  <c r="E45"/>
  <c r="E36"/>
  <c r="E32"/>
  <c r="E28"/>
  <c r="E37"/>
  <c r="E47"/>
  <c r="E43"/>
  <c r="E41"/>
  <c r="E38"/>
  <c r="E34"/>
  <c r="E30"/>
  <c r="E27"/>
  <c r="U57"/>
  <c r="U53"/>
  <c r="U51"/>
  <c r="U58"/>
  <c r="U54"/>
  <c r="U50"/>
  <c r="U46"/>
  <c r="U40"/>
  <c r="U55"/>
  <c r="U49"/>
  <c r="U56"/>
  <c r="U52"/>
  <c r="U48"/>
  <c r="U44"/>
  <c r="U42"/>
  <c r="U45"/>
  <c r="U39"/>
  <c r="U36"/>
  <c r="U32"/>
  <c r="U28"/>
  <c r="U26"/>
  <c r="U37"/>
  <c r="U47"/>
  <c r="U43"/>
  <c r="U41"/>
  <c r="U38"/>
  <c r="U34"/>
  <c r="U30"/>
  <c r="U27"/>
  <c r="AC57"/>
  <c r="AC53"/>
  <c r="AC51"/>
  <c r="AC58"/>
  <c r="AC54"/>
  <c r="AC50"/>
  <c r="AC46"/>
  <c r="AC40"/>
  <c r="AC55"/>
  <c r="AC49"/>
  <c r="AC56"/>
  <c r="AC52"/>
  <c r="AC48"/>
  <c r="AC44"/>
  <c r="AC42"/>
  <c r="AC43"/>
  <c r="AC41"/>
  <c r="AC36"/>
  <c r="AC32"/>
  <c r="AC28"/>
  <c r="AC26"/>
  <c r="AC47"/>
  <c r="AC39"/>
  <c r="AC37"/>
  <c r="AC45"/>
  <c r="AC38"/>
  <c r="AC34"/>
  <c r="AC30"/>
  <c r="AC27"/>
  <c r="S22"/>
  <c r="AA22"/>
  <c r="E23"/>
  <c r="U23"/>
  <c r="AC23"/>
  <c r="AE24"/>
  <c r="U25"/>
  <c r="AE25"/>
  <c r="S26"/>
  <c r="AA28"/>
  <c r="E29"/>
  <c r="U29"/>
  <c r="AA30"/>
  <c r="E31"/>
  <c r="U31"/>
  <c r="AA32"/>
  <c r="E33"/>
  <c r="U33"/>
  <c r="AA34"/>
  <c r="E35"/>
  <c r="AC35"/>
  <c r="O11"/>
  <c r="O13" s="1"/>
  <c r="W58"/>
  <c r="W54"/>
  <c r="W50"/>
  <c r="W55"/>
  <c r="W49"/>
  <c r="W45"/>
  <c r="W41"/>
  <c r="W56"/>
  <c r="W52"/>
  <c r="W48"/>
  <c r="W57"/>
  <c r="W53"/>
  <c r="W51"/>
  <c r="W47"/>
  <c r="W43"/>
  <c r="W46"/>
  <c r="W42"/>
  <c r="W40"/>
  <c r="W39"/>
  <c r="W37"/>
  <c r="W33"/>
  <c r="W29"/>
  <c r="W44"/>
  <c r="W38"/>
  <c r="W35"/>
  <c r="W31"/>
  <c r="AE58"/>
  <c r="AE54"/>
  <c r="AE50"/>
  <c r="AE55"/>
  <c r="AE49"/>
  <c r="AE45"/>
  <c r="AE41"/>
  <c r="AE56"/>
  <c r="AE52"/>
  <c r="AE48"/>
  <c r="AE57"/>
  <c r="AE53"/>
  <c r="AE51"/>
  <c r="AE47"/>
  <c r="AE43"/>
  <c r="AE44"/>
  <c r="AE39"/>
  <c r="AE37"/>
  <c r="AE33"/>
  <c r="AE29"/>
  <c r="AE46"/>
  <c r="AE42"/>
  <c r="AE40"/>
  <c r="AE38"/>
  <c r="AE35"/>
  <c r="AE31"/>
  <c r="S21"/>
  <c r="AA21"/>
  <c r="W23"/>
  <c r="AE23"/>
  <c r="W25"/>
  <c r="W26"/>
  <c r="S27"/>
  <c r="AE28"/>
  <c r="AE30"/>
  <c r="AE32"/>
  <c r="AE34"/>
  <c r="Q55"/>
  <c r="Q49"/>
  <c r="Q56"/>
  <c r="Q52"/>
  <c r="Q48"/>
  <c r="Q44"/>
  <c r="Q42"/>
  <c r="Q57"/>
  <c r="Q53"/>
  <c r="Q51"/>
  <c r="Q58"/>
  <c r="Q54"/>
  <c r="Q50"/>
  <c r="Q46"/>
  <c r="Q40"/>
  <c r="Q47"/>
  <c r="Q43"/>
  <c r="Q41"/>
  <c r="Q38"/>
  <c r="Q34"/>
  <c r="Q30"/>
  <c r="Q27"/>
  <c r="Q45"/>
  <c r="Q39"/>
  <c r="Q35"/>
  <c r="Q36"/>
  <c r="Q32"/>
  <c r="Q28"/>
  <c r="Q26"/>
  <c r="Y55"/>
  <c r="Y49"/>
  <c r="Y56"/>
  <c r="Y52"/>
  <c r="Y48"/>
  <c r="Y44"/>
  <c r="Y42"/>
  <c r="Y57"/>
  <c r="Y53"/>
  <c r="Y51"/>
  <c r="Y47"/>
  <c r="Y58"/>
  <c r="Y54"/>
  <c r="Y50"/>
  <c r="Y46"/>
  <c r="Y40"/>
  <c r="Y45"/>
  <c r="Y38"/>
  <c r="Y34"/>
  <c r="Y30"/>
  <c r="Y27"/>
  <c r="Y43"/>
  <c r="Y41"/>
  <c r="Y35"/>
  <c r="Y39"/>
  <c r="Y36"/>
  <c r="Y32"/>
  <c r="Y28"/>
  <c r="Y26"/>
  <c r="AG55"/>
  <c r="AG49"/>
  <c r="AG56"/>
  <c r="AG52"/>
  <c r="AG48"/>
  <c r="AG44"/>
  <c r="AG42"/>
  <c r="AG57"/>
  <c r="AG53"/>
  <c r="AG51"/>
  <c r="AG47"/>
  <c r="AG58"/>
  <c r="AG54"/>
  <c r="AG50"/>
  <c r="AG46"/>
  <c r="AG40"/>
  <c r="AG43"/>
  <c r="AG41"/>
  <c r="AG39"/>
  <c r="AG37"/>
  <c r="AG38"/>
  <c r="AG34"/>
  <c r="AG30"/>
  <c r="AG27"/>
  <c r="AG45"/>
  <c r="AG35"/>
  <c r="AG36"/>
  <c r="AG32"/>
  <c r="AG28"/>
  <c r="AG26"/>
  <c r="E21"/>
  <c r="U21"/>
  <c r="AC21"/>
  <c r="W22"/>
  <c r="AE22"/>
  <c r="Q23"/>
  <c r="Y23"/>
  <c r="AG23"/>
  <c r="S24"/>
  <c r="AA24"/>
  <c r="E25"/>
  <c r="Y25"/>
  <c r="W27"/>
  <c r="S28"/>
  <c r="AC29"/>
  <c r="S30"/>
  <c r="AC31"/>
  <c r="S32"/>
  <c r="AC33"/>
  <c r="W36"/>
  <c r="Q37"/>
  <c r="S56"/>
  <c r="S52"/>
  <c r="S57"/>
  <c r="S53"/>
  <c r="S51"/>
  <c r="S47"/>
  <c r="S43"/>
  <c r="S39"/>
  <c r="S58"/>
  <c r="S54"/>
  <c r="S50"/>
  <c r="S55"/>
  <c r="S49"/>
  <c r="S45"/>
  <c r="S41"/>
  <c r="S38"/>
  <c r="S46"/>
  <c r="S42"/>
  <c r="S40"/>
  <c r="S35"/>
  <c r="S31"/>
  <c r="S36"/>
  <c r="S48"/>
  <c r="S44"/>
  <c r="S37"/>
  <c r="S33"/>
  <c r="S29"/>
  <c r="S25"/>
  <c r="AA56"/>
  <c r="AA52"/>
  <c r="AA57"/>
  <c r="AA53"/>
  <c r="AA51"/>
  <c r="AA47"/>
  <c r="AA43"/>
  <c r="AA39"/>
  <c r="AA58"/>
  <c r="AA54"/>
  <c r="AA50"/>
  <c r="AA55"/>
  <c r="AA49"/>
  <c r="AA45"/>
  <c r="AA41"/>
  <c r="AA38"/>
  <c r="AA44"/>
  <c r="AA35"/>
  <c r="AA31"/>
  <c r="AA48"/>
  <c r="AA36"/>
  <c r="AA46"/>
  <c r="AA42"/>
  <c r="AA40"/>
  <c r="AA37"/>
  <c r="AA33"/>
  <c r="AA29"/>
  <c r="AA25"/>
  <c r="S23"/>
  <c r="AA23"/>
  <c r="AE26"/>
  <c r="AA27"/>
  <c r="W28"/>
  <c r="W30"/>
  <c r="W32"/>
  <c r="W34"/>
  <c r="AE36"/>
  <c r="N11" i="8"/>
  <c r="E57"/>
  <c r="E53"/>
  <c r="E58"/>
  <c r="E54"/>
  <c r="E50"/>
  <c r="E46"/>
  <c r="E40"/>
  <c r="E55"/>
  <c r="E56"/>
  <c r="E52"/>
  <c r="E48"/>
  <c r="E44"/>
  <c r="E42"/>
  <c r="E49"/>
  <c r="E45"/>
  <c r="E37"/>
  <c r="E33"/>
  <c r="E29"/>
  <c r="E51"/>
  <c r="E47"/>
  <c r="E43"/>
  <c r="E41"/>
  <c r="E38"/>
  <c r="E39"/>
  <c r="E35"/>
  <c r="E31"/>
  <c r="U57"/>
  <c r="U53"/>
  <c r="U58"/>
  <c r="U54"/>
  <c r="U50"/>
  <c r="U46"/>
  <c r="U40"/>
  <c r="U55"/>
  <c r="U56"/>
  <c r="U52"/>
  <c r="U48"/>
  <c r="U44"/>
  <c r="U42"/>
  <c r="U51"/>
  <c r="U49"/>
  <c r="U45"/>
  <c r="U39"/>
  <c r="U36"/>
  <c r="U37"/>
  <c r="U33"/>
  <c r="U29"/>
  <c r="U47"/>
  <c r="U43"/>
  <c r="U41"/>
  <c r="U38"/>
  <c r="U35"/>
  <c r="U31"/>
  <c r="AC57"/>
  <c r="AC53"/>
  <c r="AC58"/>
  <c r="AC54"/>
  <c r="AC50"/>
  <c r="AC46"/>
  <c r="AC40"/>
  <c r="AC55"/>
  <c r="AC56"/>
  <c r="AC52"/>
  <c r="AC48"/>
  <c r="AC44"/>
  <c r="AC42"/>
  <c r="AC47"/>
  <c r="AC43"/>
  <c r="AC41"/>
  <c r="AC36"/>
  <c r="AC39"/>
  <c r="AC37"/>
  <c r="AC33"/>
  <c r="AC29"/>
  <c r="AC49"/>
  <c r="AC45"/>
  <c r="AC38"/>
  <c r="AC51"/>
  <c r="AC35"/>
  <c r="AC31"/>
  <c r="Q21"/>
  <c r="Y21"/>
  <c r="S22"/>
  <c r="AA22"/>
  <c r="E23"/>
  <c r="U23"/>
  <c r="AC23"/>
  <c r="Q25"/>
  <c r="AC26"/>
  <c r="E27"/>
  <c r="U27"/>
  <c r="AC28"/>
  <c r="S29"/>
  <c r="AC30"/>
  <c r="S31"/>
  <c r="AC32"/>
  <c r="S33"/>
  <c r="AC34"/>
  <c r="S35"/>
  <c r="W58"/>
  <c r="W54"/>
  <c r="W55"/>
  <c r="W49"/>
  <c r="W45"/>
  <c r="W41"/>
  <c r="W56"/>
  <c r="W52"/>
  <c r="W57"/>
  <c r="W53"/>
  <c r="W51"/>
  <c r="W47"/>
  <c r="W43"/>
  <c r="W37"/>
  <c r="W48"/>
  <c r="W44"/>
  <c r="W38"/>
  <c r="W34"/>
  <c r="W30"/>
  <c r="W27"/>
  <c r="W50"/>
  <c r="W46"/>
  <c r="W42"/>
  <c r="W40"/>
  <c r="W39"/>
  <c r="W36"/>
  <c r="W32"/>
  <c r="W28"/>
  <c r="W26"/>
  <c r="AE58"/>
  <c r="AE54"/>
  <c r="AE55"/>
  <c r="AE49"/>
  <c r="AE45"/>
  <c r="AE41"/>
  <c r="AE56"/>
  <c r="AE52"/>
  <c r="AE57"/>
  <c r="AE53"/>
  <c r="AE51"/>
  <c r="AE47"/>
  <c r="AE43"/>
  <c r="AE39"/>
  <c r="AE37"/>
  <c r="AE50"/>
  <c r="AE46"/>
  <c r="AE42"/>
  <c r="AE40"/>
  <c r="AE38"/>
  <c r="AE34"/>
  <c r="AE30"/>
  <c r="AE27"/>
  <c r="AE35"/>
  <c r="AE48"/>
  <c r="AE44"/>
  <c r="AE36"/>
  <c r="AE32"/>
  <c r="AE28"/>
  <c r="AE26"/>
  <c r="W23"/>
  <c r="AE23"/>
  <c r="S25"/>
  <c r="AA25"/>
  <c r="W29"/>
  <c r="W31"/>
  <c r="Q32"/>
  <c r="W33"/>
  <c r="W35"/>
  <c r="E36"/>
  <c r="Q55"/>
  <c r="Q56"/>
  <c r="Q52"/>
  <c r="Q48"/>
  <c r="Q44"/>
  <c r="Q42"/>
  <c r="Q57"/>
  <c r="Q53"/>
  <c r="Q51"/>
  <c r="Q58"/>
  <c r="Q54"/>
  <c r="Q50"/>
  <c r="Q46"/>
  <c r="Q40"/>
  <c r="Q38"/>
  <c r="Q49"/>
  <c r="Q45"/>
  <c r="Q39"/>
  <c r="Q35"/>
  <c r="Q31"/>
  <c r="Q36"/>
  <c r="Q47"/>
  <c r="Q43"/>
  <c r="Q41"/>
  <c r="Q37"/>
  <c r="Q33"/>
  <c r="Q29"/>
  <c r="Y55"/>
  <c r="Y44"/>
  <c r="Y51"/>
  <c r="Y46"/>
  <c r="Y43"/>
  <c r="Y39"/>
  <c r="Y37"/>
  <c r="AG56"/>
  <c r="AG42"/>
  <c r="AG58"/>
  <c r="AG40"/>
  <c r="AG35"/>
  <c r="AG43"/>
  <c r="AG33"/>
  <c r="E21"/>
  <c r="U21"/>
  <c r="AC21"/>
  <c r="W22"/>
  <c r="AE22"/>
  <c r="Q23"/>
  <c r="AA24"/>
  <c r="E25"/>
  <c r="U25"/>
  <c r="AC25"/>
  <c r="E26"/>
  <c r="U26"/>
  <c r="AC27"/>
  <c r="E28"/>
  <c r="U28"/>
  <c r="AA29"/>
  <c r="E30"/>
  <c r="U30"/>
  <c r="AA31"/>
  <c r="E32"/>
  <c r="U32"/>
  <c r="AA33"/>
  <c r="E34"/>
  <c r="U34"/>
  <c r="S56"/>
  <c r="S52"/>
  <c r="S57"/>
  <c r="S53"/>
  <c r="S51"/>
  <c r="S47"/>
  <c r="S43"/>
  <c r="S39"/>
  <c r="S58"/>
  <c r="S54"/>
  <c r="S55"/>
  <c r="S49"/>
  <c r="S45"/>
  <c r="S41"/>
  <c r="S50"/>
  <c r="S46"/>
  <c r="S42"/>
  <c r="S40"/>
  <c r="S36"/>
  <c r="S32"/>
  <c r="S28"/>
  <c r="S26"/>
  <c r="S48"/>
  <c r="S44"/>
  <c r="S37"/>
  <c r="S38"/>
  <c r="S34"/>
  <c r="S30"/>
  <c r="S27"/>
  <c r="AA56"/>
  <c r="AA52"/>
  <c r="AA57"/>
  <c r="AA53"/>
  <c r="AA51"/>
  <c r="AA47"/>
  <c r="AA43"/>
  <c r="AA39"/>
  <c r="AA58"/>
  <c r="AA54"/>
  <c r="AA55"/>
  <c r="AA49"/>
  <c r="AA45"/>
  <c r="AA41"/>
  <c r="AA48"/>
  <c r="AA44"/>
  <c r="AA36"/>
  <c r="AA32"/>
  <c r="AA28"/>
  <c r="AA26"/>
  <c r="AA50"/>
  <c r="AA46"/>
  <c r="AA42"/>
  <c r="AA40"/>
  <c r="AA37"/>
  <c r="AA38"/>
  <c r="AA34"/>
  <c r="AA30"/>
  <c r="AA27"/>
  <c r="W21"/>
  <c r="AE21"/>
  <c r="S23"/>
  <c r="AA23"/>
  <c r="E24"/>
  <c r="U24"/>
  <c r="AC24"/>
  <c r="W25"/>
  <c r="AE25"/>
  <c r="Y26"/>
  <c r="Q27"/>
  <c r="AE29"/>
  <c r="AE31"/>
  <c r="AE33"/>
  <c r="O11" i="5"/>
  <c r="O13" s="1"/>
  <c r="F19"/>
  <c r="W58"/>
  <c r="W54"/>
  <c r="W55"/>
  <c r="W49"/>
  <c r="W45"/>
  <c r="W41"/>
  <c r="W56"/>
  <c r="W52"/>
  <c r="W57"/>
  <c r="W53"/>
  <c r="W51"/>
  <c r="W47"/>
  <c r="W43"/>
  <c r="W50"/>
  <c r="W46"/>
  <c r="W42"/>
  <c r="W40"/>
  <c r="W39"/>
  <c r="W37"/>
  <c r="W33"/>
  <c r="W29"/>
  <c r="W48"/>
  <c r="W44"/>
  <c r="W38"/>
  <c r="W34"/>
  <c r="W30"/>
  <c r="W27"/>
  <c r="AE58"/>
  <c r="AE54"/>
  <c r="AE55"/>
  <c r="AE49"/>
  <c r="AE45"/>
  <c r="AE41"/>
  <c r="AE56"/>
  <c r="AE52"/>
  <c r="AE57"/>
  <c r="AE53"/>
  <c r="AE51"/>
  <c r="AE47"/>
  <c r="AE43"/>
  <c r="AE48"/>
  <c r="AE44"/>
  <c r="AE39"/>
  <c r="AE37"/>
  <c r="AE33"/>
  <c r="AE29"/>
  <c r="AE50"/>
  <c r="AE46"/>
  <c r="AE42"/>
  <c r="AE40"/>
  <c r="AE38"/>
  <c r="AE34"/>
  <c r="AE30"/>
  <c r="AE27"/>
  <c r="S21"/>
  <c r="AA21"/>
  <c r="E22"/>
  <c r="U22"/>
  <c r="AC22"/>
  <c r="W23"/>
  <c r="AE23"/>
  <c r="Q24"/>
  <c r="AG24"/>
  <c r="S25"/>
  <c r="AA25"/>
  <c r="U26"/>
  <c r="AE26"/>
  <c r="E27"/>
  <c r="Q27"/>
  <c r="AA27"/>
  <c r="U28"/>
  <c r="AE28"/>
  <c r="Q29"/>
  <c r="AG29"/>
  <c r="E30"/>
  <c r="U30"/>
  <c r="W31"/>
  <c r="AA33"/>
  <c r="S34"/>
  <c r="E35"/>
  <c r="U35"/>
  <c r="W36"/>
  <c r="Q55"/>
  <c r="Q56"/>
  <c r="Q52"/>
  <c r="Q48"/>
  <c r="Q44"/>
  <c r="Q42"/>
  <c r="Q57"/>
  <c r="Q53"/>
  <c r="Q58"/>
  <c r="Q54"/>
  <c r="Q50"/>
  <c r="Q46"/>
  <c r="Q40"/>
  <c r="Q36"/>
  <c r="Q51"/>
  <c r="Q47"/>
  <c r="Q43"/>
  <c r="Q41"/>
  <c r="Q37"/>
  <c r="Q38"/>
  <c r="Q34"/>
  <c r="Q30"/>
  <c r="Q49"/>
  <c r="Q45"/>
  <c r="Q39"/>
  <c r="Q35"/>
  <c r="Q31"/>
  <c r="Y55"/>
  <c r="Y56"/>
  <c r="Y52"/>
  <c r="Y48"/>
  <c r="Y44"/>
  <c r="Y42"/>
  <c r="Y57"/>
  <c r="Y53"/>
  <c r="Y58"/>
  <c r="Y54"/>
  <c r="Y50"/>
  <c r="Y46"/>
  <c r="Y40"/>
  <c r="Y39"/>
  <c r="Y36"/>
  <c r="Y49"/>
  <c r="Y45"/>
  <c r="Y37"/>
  <c r="Y38"/>
  <c r="Y34"/>
  <c r="Y30"/>
  <c r="Y51"/>
  <c r="Y47"/>
  <c r="Y43"/>
  <c r="Y41"/>
  <c r="Y35"/>
  <c r="Y31"/>
  <c r="AG55"/>
  <c r="AG56"/>
  <c r="AG52"/>
  <c r="AG48"/>
  <c r="AG44"/>
  <c r="AG42"/>
  <c r="AG57"/>
  <c r="AG53"/>
  <c r="AG58"/>
  <c r="AG54"/>
  <c r="AG50"/>
  <c r="AG46"/>
  <c r="AG40"/>
  <c r="AG36"/>
  <c r="AG51"/>
  <c r="AG47"/>
  <c r="AG43"/>
  <c r="AG41"/>
  <c r="AG39"/>
  <c r="AG37"/>
  <c r="AG38"/>
  <c r="AG34"/>
  <c r="AG30"/>
  <c r="AG49"/>
  <c r="AG45"/>
  <c r="AG35"/>
  <c r="AG31"/>
  <c r="E21"/>
  <c r="U21"/>
  <c r="AC21"/>
  <c r="W22"/>
  <c r="AE22"/>
  <c r="Q23"/>
  <c r="Y23"/>
  <c r="AG23"/>
  <c r="S24"/>
  <c r="AA24"/>
  <c r="E25"/>
  <c r="U25"/>
  <c r="AC25"/>
  <c r="W26"/>
  <c r="AG26"/>
  <c r="S27"/>
  <c r="AC27"/>
  <c r="W28"/>
  <c r="AG28"/>
  <c r="AC31"/>
  <c r="W32"/>
  <c r="Q33"/>
  <c r="AG33"/>
  <c r="E34"/>
  <c r="U34"/>
  <c r="W35"/>
  <c r="AE36"/>
  <c r="S56"/>
  <c r="S57"/>
  <c r="S53"/>
  <c r="S51"/>
  <c r="S47"/>
  <c r="S43"/>
  <c r="S39"/>
  <c r="S58"/>
  <c r="S54"/>
  <c r="S55"/>
  <c r="S49"/>
  <c r="S45"/>
  <c r="S41"/>
  <c r="S48"/>
  <c r="S44"/>
  <c r="S37"/>
  <c r="S38"/>
  <c r="S52"/>
  <c r="S50"/>
  <c r="S46"/>
  <c r="S42"/>
  <c r="S40"/>
  <c r="S35"/>
  <c r="S31"/>
  <c r="S36"/>
  <c r="S32"/>
  <c r="S28"/>
  <c r="S26"/>
  <c r="AA56"/>
  <c r="AA52"/>
  <c r="AA57"/>
  <c r="AA53"/>
  <c r="AA51"/>
  <c r="AA47"/>
  <c r="AA43"/>
  <c r="AA39"/>
  <c r="AA58"/>
  <c r="AA54"/>
  <c r="AA55"/>
  <c r="AA49"/>
  <c r="AA45"/>
  <c r="AA41"/>
  <c r="AA50"/>
  <c r="AA46"/>
  <c r="AA42"/>
  <c r="AA40"/>
  <c r="AA37"/>
  <c r="AA38"/>
  <c r="AA48"/>
  <c r="AA44"/>
  <c r="AA35"/>
  <c r="AA31"/>
  <c r="AA36"/>
  <c r="AA32"/>
  <c r="AA28"/>
  <c r="AA26"/>
  <c r="Q22"/>
  <c r="Y22"/>
  <c r="AG22"/>
  <c r="S23"/>
  <c r="AA23"/>
  <c r="E24"/>
  <c r="U24"/>
  <c r="AC24"/>
  <c r="W25"/>
  <c r="AE25"/>
  <c r="E26"/>
  <c r="Y26"/>
  <c r="AG27"/>
  <c r="Y28"/>
  <c r="Y29"/>
  <c r="AC30"/>
  <c r="AE31"/>
  <c r="Y32"/>
  <c r="S33"/>
  <c r="AA34"/>
  <c r="E57"/>
  <c r="E53"/>
  <c r="E58"/>
  <c r="E54"/>
  <c r="E50"/>
  <c r="E46"/>
  <c r="E40"/>
  <c r="E55"/>
  <c r="E56"/>
  <c r="E52"/>
  <c r="E48"/>
  <c r="E44"/>
  <c r="E42"/>
  <c r="E51"/>
  <c r="E47"/>
  <c r="E43"/>
  <c r="E41"/>
  <c r="E38"/>
  <c r="E39"/>
  <c r="E49"/>
  <c r="E45"/>
  <c r="E36"/>
  <c r="E32"/>
  <c r="E37"/>
  <c r="E33"/>
  <c r="E29"/>
  <c r="U57"/>
  <c r="U53"/>
  <c r="U58"/>
  <c r="U54"/>
  <c r="U50"/>
  <c r="U46"/>
  <c r="U40"/>
  <c r="U55"/>
  <c r="U56"/>
  <c r="U52"/>
  <c r="U48"/>
  <c r="U44"/>
  <c r="U42"/>
  <c r="U51"/>
  <c r="U47"/>
  <c r="U43"/>
  <c r="U41"/>
  <c r="U38"/>
  <c r="U49"/>
  <c r="U45"/>
  <c r="U39"/>
  <c r="U36"/>
  <c r="U32"/>
  <c r="U37"/>
  <c r="U33"/>
  <c r="U29"/>
  <c r="AC57"/>
  <c r="AC53"/>
  <c r="AC58"/>
  <c r="AC54"/>
  <c r="AC50"/>
  <c r="AC46"/>
  <c r="AC40"/>
  <c r="AC55"/>
  <c r="AC56"/>
  <c r="AC52"/>
  <c r="AC48"/>
  <c r="AC44"/>
  <c r="AC42"/>
  <c r="AC49"/>
  <c r="AC45"/>
  <c r="AC38"/>
  <c r="AC51"/>
  <c r="AC47"/>
  <c r="AC43"/>
  <c r="AC41"/>
  <c r="AC36"/>
  <c r="AC32"/>
  <c r="AC39"/>
  <c r="AC37"/>
  <c r="AC33"/>
  <c r="AC29"/>
  <c r="S22"/>
  <c r="AA22"/>
  <c r="E23"/>
  <c r="U23"/>
  <c r="AC23"/>
  <c r="Q25"/>
  <c r="Y25"/>
  <c r="AG25"/>
  <c r="Q26"/>
  <c r="AC26"/>
  <c r="Y27"/>
  <c r="Q28"/>
  <c r="AC28"/>
  <c r="AA29"/>
  <c r="S30"/>
  <c r="E31"/>
  <c r="U31"/>
  <c r="AE32"/>
  <c r="Y33"/>
  <c r="AC34"/>
  <c r="AE35"/>
  <c r="Q55" i="4"/>
  <c r="Q49"/>
  <c r="Q45"/>
  <c r="Q56"/>
  <c r="Q52"/>
  <c r="Q48"/>
  <c r="Q44"/>
  <c r="Q42"/>
  <c r="Q57"/>
  <c r="Q53"/>
  <c r="Q51"/>
  <c r="Q47"/>
  <c r="Q43"/>
  <c r="Q39"/>
  <c r="Q40"/>
  <c r="Q38"/>
  <c r="Q54"/>
  <c r="Q35"/>
  <c r="Q31"/>
  <c r="Q50"/>
  <c r="Q46"/>
  <c r="Q41"/>
  <c r="Q58"/>
  <c r="Q37"/>
  <c r="Q33"/>
  <c r="Q29"/>
  <c r="Y55"/>
  <c r="Y49"/>
  <c r="Y45"/>
  <c r="Y56"/>
  <c r="Y52"/>
  <c r="Y48"/>
  <c r="Y44"/>
  <c r="Y42"/>
  <c r="Y57"/>
  <c r="Y53"/>
  <c r="Y51"/>
  <c r="Y47"/>
  <c r="Y43"/>
  <c r="Y39"/>
  <c r="Y54"/>
  <c r="Y38"/>
  <c r="Y50"/>
  <c r="Y46"/>
  <c r="Y40"/>
  <c r="Y35"/>
  <c r="Y31"/>
  <c r="Y58"/>
  <c r="Y41"/>
  <c r="Y37"/>
  <c r="Y33"/>
  <c r="Y29"/>
  <c r="AG55"/>
  <c r="AG49"/>
  <c r="AG45"/>
  <c r="AG56"/>
  <c r="AG52"/>
  <c r="AG48"/>
  <c r="AG44"/>
  <c r="AG42"/>
  <c r="AG57"/>
  <c r="AG53"/>
  <c r="AG51"/>
  <c r="AG47"/>
  <c r="AG43"/>
  <c r="AG39"/>
  <c r="AG50"/>
  <c r="AG46"/>
  <c r="AG41"/>
  <c r="AG38"/>
  <c r="AG58"/>
  <c r="AG35"/>
  <c r="AG31"/>
  <c r="AG40"/>
  <c r="AG54"/>
  <c r="AG37"/>
  <c r="AG33"/>
  <c r="AG29"/>
  <c r="E21"/>
  <c r="U21"/>
  <c r="W22"/>
  <c r="AE22"/>
  <c r="Q23"/>
  <c r="Y23"/>
  <c r="AG23"/>
  <c r="S24"/>
  <c r="E25"/>
  <c r="U25"/>
  <c r="AC26"/>
  <c r="W27"/>
  <c r="AG27"/>
  <c r="Y28"/>
  <c r="AE29"/>
  <c r="Y30"/>
  <c r="AE31"/>
  <c r="Y32"/>
  <c r="AE33"/>
  <c r="Y34"/>
  <c r="AE35"/>
  <c r="Y36"/>
  <c r="W37"/>
  <c r="S56"/>
  <c r="S52"/>
  <c r="S48"/>
  <c r="S44"/>
  <c r="S57"/>
  <c r="S53"/>
  <c r="S51"/>
  <c r="S47"/>
  <c r="S43"/>
  <c r="S58"/>
  <c r="S54"/>
  <c r="S50"/>
  <c r="S46"/>
  <c r="S40"/>
  <c r="S42"/>
  <c r="S41"/>
  <c r="S36"/>
  <c r="S32"/>
  <c r="S28"/>
  <c r="S39"/>
  <c r="S37"/>
  <c r="S55"/>
  <c r="S49"/>
  <c r="S45"/>
  <c r="S38"/>
  <c r="S34"/>
  <c r="S30"/>
  <c r="S27"/>
  <c r="AA56"/>
  <c r="AA52"/>
  <c r="AA48"/>
  <c r="AA44"/>
  <c r="AA57"/>
  <c r="AA53"/>
  <c r="AA51"/>
  <c r="AA47"/>
  <c r="AA43"/>
  <c r="AA58"/>
  <c r="AA54"/>
  <c r="AA50"/>
  <c r="AA46"/>
  <c r="AA40"/>
  <c r="AA36"/>
  <c r="AA32"/>
  <c r="AA28"/>
  <c r="AA55"/>
  <c r="AA49"/>
  <c r="AA45"/>
  <c r="AA41"/>
  <c r="AA37"/>
  <c r="AA42"/>
  <c r="AA39"/>
  <c r="AA38"/>
  <c r="AA34"/>
  <c r="AA30"/>
  <c r="AA27"/>
  <c r="W21"/>
  <c r="AE21"/>
  <c r="Q22"/>
  <c r="Y22"/>
  <c r="AG22"/>
  <c r="S23"/>
  <c r="AA23"/>
  <c r="E24"/>
  <c r="U24"/>
  <c r="W25"/>
  <c r="AE25"/>
  <c r="E26"/>
  <c r="AG26"/>
  <c r="Y27"/>
  <c r="AC28"/>
  <c r="S29"/>
  <c r="S31"/>
  <c r="AC32"/>
  <c r="S33"/>
  <c r="S35"/>
  <c r="E57"/>
  <c r="E53"/>
  <c r="E51"/>
  <c r="E47"/>
  <c r="E43"/>
  <c r="E58"/>
  <c r="E54"/>
  <c r="E50"/>
  <c r="E46"/>
  <c r="E55"/>
  <c r="E49"/>
  <c r="E45"/>
  <c r="E41"/>
  <c r="E42"/>
  <c r="E52"/>
  <c r="E48"/>
  <c r="E44"/>
  <c r="E40"/>
  <c r="E37"/>
  <c r="E33"/>
  <c r="E29"/>
  <c r="E38"/>
  <c r="E56"/>
  <c r="E39"/>
  <c r="E35"/>
  <c r="E31"/>
  <c r="U57"/>
  <c r="U53"/>
  <c r="U51"/>
  <c r="U47"/>
  <c r="U43"/>
  <c r="U58"/>
  <c r="U54"/>
  <c r="U50"/>
  <c r="U46"/>
  <c r="U55"/>
  <c r="U49"/>
  <c r="U45"/>
  <c r="U41"/>
  <c r="U42"/>
  <c r="U56"/>
  <c r="U39"/>
  <c r="U37"/>
  <c r="U33"/>
  <c r="U29"/>
  <c r="U38"/>
  <c r="U52"/>
  <c r="U48"/>
  <c r="U44"/>
  <c r="U40"/>
  <c r="U35"/>
  <c r="U31"/>
  <c r="AC57"/>
  <c r="AC43"/>
  <c r="AC46"/>
  <c r="AC41"/>
  <c r="AC33"/>
  <c r="AC44"/>
  <c r="AC35"/>
  <c r="E23"/>
  <c r="U23"/>
  <c r="AC23"/>
  <c r="W29"/>
  <c r="W31"/>
  <c r="W33"/>
  <c r="F19"/>
  <c r="W58"/>
  <c r="W54"/>
  <c r="W50"/>
  <c r="W46"/>
  <c r="W55"/>
  <c r="W49"/>
  <c r="W45"/>
  <c r="W56"/>
  <c r="W52"/>
  <c r="W48"/>
  <c r="W44"/>
  <c r="W42"/>
  <c r="W51"/>
  <c r="W47"/>
  <c r="W43"/>
  <c r="W41"/>
  <c r="W39"/>
  <c r="W53"/>
  <c r="W38"/>
  <c r="W34"/>
  <c r="W30"/>
  <c r="W40"/>
  <c r="W57"/>
  <c r="W36"/>
  <c r="W32"/>
  <c r="W28"/>
  <c r="W26"/>
  <c r="AE58"/>
  <c r="AE54"/>
  <c r="AE50"/>
  <c r="AE46"/>
  <c r="AE55"/>
  <c r="AE49"/>
  <c r="AE45"/>
  <c r="AE56"/>
  <c r="AE52"/>
  <c r="AE48"/>
  <c r="AE44"/>
  <c r="AE42"/>
  <c r="AE53"/>
  <c r="AE41"/>
  <c r="AE39"/>
  <c r="AE38"/>
  <c r="AE34"/>
  <c r="AE30"/>
  <c r="AE57"/>
  <c r="AE51"/>
  <c r="AE47"/>
  <c r="AE43"/>
  <c r="AE40"/>
  <c r="AE36"/>
  <c r="AE32"/>
  <c r="AE28"/>
  <c r="AE26"/>
  <c r="E22"/>
  <c r="U22"/>
  <c r="W23"/>
  <c r="AE23"/>
  <c r="U27"/>
  <c r="AE27"/>
  <c r="E28"/>
  <c r="U28"/>
  <c r="E30"/>
  <c r="U30"/>
  <c r="E32"/>
  <c r="U32"/>
  <c r="E34"/>
  <c r="U34"/>
  <c r="AA35"/>
  <c r="E36"/>
  <c r="U36"/>
  <c r="M13" i="2"/>
  <c r="Q41"/>
  <c r="Q44"/>
  <c r="Q46"/>
  <c r="Q29"/>
  <c r="Q54"/>
  <c r="Q39"/>
  <c r="Y49"/>
  <c r="Y52"/>
  <c r="Y58"/>
  <c r="Y51"/>
  <c r="Y33"/>
  <c r="Y40"/>
  <c r="Y35"/>
  <c r="AG45"/>
  <c r="AG48"/>
  <c r="AG50"/>
  <c r="AG33"/>
  <c r="AG38"/>
  <c r="AG47"/>
  <c r="AG31"/>
  <c r="E21"/>
  <c r="U21"/>
  <c r="AC21"/>
  <c r="W22"/>
  <c r="AE22"/>
  <c r="AG23"/>
  <c r="S24"/>
  <c r="E25"/>
  <c r="U25"/>
  <c r="AE25"/>
  <c r="S26"/>
  <c r="AC26"/>
  <c r="W27"/>
  <c r="AG27"/>
  <c r="AC28"/>
  <c r="U29"/>
  <c r="AE29"/>
  <c r="Y30"/>
  <c r="AE31"/>
  <c r="AE33"/>
  <c r="Y34"/>
  <c r="AE35"/>
  <c r="S56"/>
  <c r="S52"/>
  <c r="S48"/>
  <c r="S44"/>
  <c r="S42"/>
  <c r="S57"/>
  <c r="S53"/>
  <c r="S51"/>
  <c r="S47"/>
  <c r="S43"/>
  <c r="S39"/>
  <c r="S55"/>
  <c r="S50"/>
  <c r="S46"/>
  <c r="S41"/>
  <c r="S40"/>
  <c r="S58"/>
  <c r="S49"/>
  <c r="S45"/>
  <c r="S38"/>
  <c r="S34"/>
  <c r="S30"/>
  <c r="S27"/>
  <c r="S54"/>
  <c r="S36"/>
  <c r="S32"/>
  <c r="AA56"/>
  <c r="AA52"/>
  <c r="AA48"/>
  <c r="AA44"/>
  <c r="AA42"/>
  <c r="AA57"/>
  <c r="AA53"/>
  <c r="AA51"/>
  <c r="AA47"/>
  <c r="AA43"/>
  <c r="AA39"/>
  <c r="AA54"/>
  <c r="AA40"/>
  <c r="AA38"/>
  <c r="AA34"/>
  <c r="AA30"/>
  <c r="AA27"/>
  <c r="AA55"/>
  <c r="AA50"/>
  <c r="AA46"/>
  <c r="AA41"/>
  <c r="AA58"/>
  <c r="AA49"/>
  <c r="AA45"/>
  <c r="AA36"/>
  <c r="AA32"/>
  <c r="W21"/>
  <c r="AE21"/>
  <c r="S23"/>
  <c r="AA23"/>
  <c r="E24"/>
  <c r="U24"/>
  <c r="AC24"/>
  <c r="W25"/>
  <c r="U26"/>
  <c r="W29"/>
  <c r="AC30"/>
  <c r="S31"/>
  <c r="AC32"/>
  <c r="S33"/>
  <c r="AC34"/>
  <c r="S35"/>
  <c r="E57"/>
  <c r="E53"/>
  <c r="E51"/>
  <c r="E47"/>
  <c r="E43"/>
  <c r="E58"/>
  <c r="E54"/>
  <c r="E50"/>
  <c r="E46"/>
  <c r="E40"/>
  <c r="E56"/>
  <c r="E49"/>
  <c r="E45"/>
  <c r="E42"/>
  <c r="E52"/>
  <c r="E48"/>
  <c r="E44"/>
  <c r="E39"/>
  <c r="E35"/>
  <c r="E31"/>
  <c r="E41"/>
  <c r="E37"/>
  <c r="E33"/>
  <c r="U57"/>
  <c r="U53"/>
  <c r="U51"/>
  <c r="U47"/>
  <c r="U43"/>
  <c r="U58"/>
  <c r="U54"/>
  <c r="U50"/>
  <c r="U46"/>
  <c r="U40"/>
  <c r="U56"/>
  <c r="U49"/>
  <c r="U45"/>
  <c r="U42"/>
  <c r="U38"/>
  <c r="U52"/>
  <c r="U48"/>
  <c r="U44"/>
  <c r="U35"/>
  <c r="U31"/>
  <c r="U39"/>
  <c r="U55"/>
  <c r="U41"/>
  <c r="U37"/>
  <c r="U33"/>
  <c r="AC57"/>
  <c r="AC53"/>
  <c r="AC51"/>
  <c r="AC47"/>
  <c r="AC43"/>
  <c r="AC58"/>
  <c r="AC54"/>
  <c r="AC50"/>
  <c r="AC46"/>
  <c r="AC40"/>
  <c r="AC38"/>
  <c r="AC55"/>
  <c r="AC41"/>
  <c r="AC35"/>
  <c r="AC31"/>
  <c r="AC56"/>
  <c r="AC49"/>
  <c r="AC45"/>
  <c r="AC42"/>
  <c r="AC52"/>
  <c r="AC48"/>
  <c r="AC44"/>
  <c r="AC39"/>
  <c r="AC37"/>
  <c r="AC33"/>
  <c r="S22"/>
  <c r="AA22"/>
  <c r="E23"/>
  <c r="U23"/>
  <c r="AC23"/>
  <c r="W24"/>
  <c r="AA25"/>
  <c r="Q27"/>
  <c r="AC27"/>
  <c r="E29"/>
  <c r="AA29"/>
  <c r="W31"/>
  <c r="Q32"/>
  <c r="W33"/>
  <c r="AG34"/>
  <c r="S37"/>
  <c r="E38"/>
  <c r="W58"/>
  <c r="W54"/>
  <c r="W50"/>
  <c r="W46"/>
  <c r="W55"/>
  <c r="W49"/>
  <c r="W45"/>
  <c r="W41"/>
  <c r="W52"/>
  <c r="W48"/>
  <c r="W44"/>
  <c r="W39"/>
  <c r="W36"/>
  <c r="W32"/>
  <c r="W28"/>
  <c r="W26"/>
  <c r="W57"/>
  <c r="W51"/>
  <c r="W47"/>
  <c r="W43"/>
  <c r="W37"/>
  <c r="W56"/>
  <c r="W53"/>
  <c r="W42"/>
  <c r="W40"/>
  <c r="W38"/>
  <c r="W34"/>
  <c r="W30"/>
  <c r="AE58"/>
  <c r="AE54"/>
  <c r="AE50"/>
  <c r="AE46"/>
  <c r="AE55"/>
  <c r="AE49"/>
  <c r="AE45"/>
  <c r="AE41"/>
  <c r="AE57"/>
  <c r="AE51"/>
  <c r="AE47"/>
  <c r="AE43"/>
  <c r="AE40"/>
  <c r="AE56"/>
  <c r="AE53"/>
  <c r="AE42"/>
  <c r="AE36"/>
  <c r="AE32"/>
  <c r="AE28"/>
  <c r="AE26"/>
  <c r="AE52"/>
  <c r="AE48"/>
  <c r="AE44"/>
  <c r="AE39"/>
  <c r="AE37"/>
  <c r="AE38"/>
  <c r="AE34"/>
  <c r="AE30"/>
  <c r="S21"/>
  <c r="AA21"/>
  <c r="W23"/>
  <c r="AE23"/>
  <c r="S25"/>
  <c r="AC25"/>
  <c r="E26"/>
  <c r="AA26"/>
  <c r="U27"/>
  <c r="AE27"/>
  <c r="E28"/>
  <c r="AA28"/>
  <c r="S29"/>
  <c r="AC29"/>
  <c r="E30"/>
  <c r="U30"/>
  <c r="AA31"/>
  <c r="E32"/>
  <c r="U32"/>
  <c r="AA33"/>
  <c r="E34"/>
  <c r="U34"/>
  <c r="AA35"/>
  <c r="E36"/>
  <c r="U36"/>
  <c r="AA37"/>
  <c r="S56" i="1"/>
  <c r="S52"/>
  <c r="S57"/>
  <c r="S53"/>
  <c r="S51"/>
  <c r="S47"/>
  <c r="S43"/>
  <c r="S58"/>
  <c r="S54"/>
  <c r="S50"/>
  <c r="S46"/>
  <c r="S55"/>
  <c r="S49"/>
  <c r="S45"/>
  <c r="S41"/>
  <c r="S40"/>
  <c r="S38"/>
  <c r="S48"/>
  <c r="S44"/>
  <c r="S42"/>
  <c r="S35"/>
  <c r="S36"/>
  <c r="S32"/>
  <c r="S28"/>
  <c r="S26"/>
  <c r="S24"/>
  <c r="S39"/>
  <c r="S37"/>
  <c r="S33"/>
  <c r="S29"/>
  <c r="S25"/>
  <c r="AA56"/>
  <c r="AA52"/>
  <c r="AA57"/>
  <c r="AA53"/>
  <c r="AA51"/>
  <c r="AA47"/>
  <c r="AA43"/>
  <c r="AA58"/>
  <c r="AA54"/>
  <c r="AA50"/>
  <c r="AA46"/>
  <c r="AA55"/>
  <c r="AA49"/>
  <c r="AA45"/>
  <c r="AA41"/>
  <c r="AA48"/>
  <c r="AA44"/>
  <c r="AA39"/>
  <c r="AA38"/>
  <c r="AA40"/>
  <c r="AA35"/>
  <c r="AA36"/>
  <c r="AA32"/>
  <c r="AA28"/>
  <c r="AA26"/>
  <c r="AA24"/>
  <c r="AA42"/>
  <c r="AA37"/>
  <c r="AA33"/>
  <c r="AA29"/>
  <c r="AA25"/>
  <c r="W21"/>
  <c r="AE21"/>
  <c r="AA22"/>
  <c r="AA23"/>
  <c r="AC24"/>
  <c r="W25"/>
  <c r="AE26"/>
  <c r="AA27"/>
  <c r="E28"/>
  <c r="U28"/>
  <c r="AE29"/>
  <c r="Y30"/>
  <c r="AE33"/>
  <c r="Y34"/>
  <c r="E57"/>
  <c r="E53"/>
  <c r="E51"/>
  <c r="E54"/>
  <c r="E50"/>
  <c r="E46"/>
  <c r="E45"/>
  <c r="E56"/>
  <c r="E52"/>
  <c r="E48"/>
  <c r="E44"/>
  <c r="E42"/>
  <c r="E39"/>
  <c r="E35"/>
  <c r="E40"/>
  <c r="E36"/>
  <c r="E37"/>
  <c r="E33"/>
  <c r="E29"/>
  <c r="E25"/>
  <c r="E47"/>
  <c r="E43"/>
  <c r="E41"/>
  <c r="E38"/>
  <c r="E34"/>
  <c r="E30"/>
  <c r="E27"/>
  <c r="U57"/>
  <c r="U53"/>
  <c r="U51"/>
  <c r="U58"/>
  <c r="U54"/>
  <c r="U50"/>
  <c r="U46"/>
  <c r="U49"/>
  <c r="U45"/>
  <c r="U56"/>
  <c r="U52"/>
  <c r="U48"/>
  <c r="U44"/>
  <c r="U42"/>
  <c r="U35"/>
  <c r="U47"/>
  <c r="U43"/>
  <c r="U41"/>
  <c r="U36"/>
  <c r="U39"/>
  <c r="U37"/>
  <c r="U33"/>
  <c r="U29"/>
  <c r="U25"/>
  <c r="U40"/>
  <c r="U38"/>
  <c r="U34"/>
  <c r="U30"/>
  <c r="U27"/>
  <c r="U22"/>
  <c r="AC57"/>
  <c r="AC53"/>
  <c r="AC51"/>
  <c r="AC58"/>
  <c r="AC54"/>
  <c r="AC50"/>
  <c r="AC46"/>
  <c r="AC55"/>
  <c r="AC49"/>
  <c r="AC45"/>
  <c r="AC56"/>
  <c r="AC52"/>
  <c r="AC48"/>
  <c r="AC44"/>
  <c r="AC42"/>
  <c r="AC47"/>
  <c r="AC43"/>
  <c r="AC40"/>
  <c r="AC35"/>
  <c r="AC36"/>
  <c r="AC41"/>
  <c r="AC37"/>
  <c r="AC33"/>
  <c r="AC29"/>
  <c r="AC25"/>
  <c r="AC39"/>
  <c r="AC38"/>
  <c r="AC34"/>
  <c r="AC30"/>
  <c r="AC27"/>
  <c r="AC22"/>
  <c r="Q21"/>
  <c r="Y21"/>
  <c r="AG21"/>
  <c r="S22"/>
  <c r="AE22"/>
  <c r="AC23"/>
  <c r="E26"/>
  <c r="U26"/>
  <c r="Q27"/>
  <c r="AG27"/>
  <c r="W28"/>
  <c r="Q29"/>
  <c r="AG29"/>
  <c r="AA30"/>
  <c r="S31"/>
  <c r="Q33"/>
  <c r="AG33"/>
  <c r="AA34"/>
  <c r="W58"/>
  <c r="W54"/>
  <c r="W50"/>
  <c r="W55"/>
  <c r="W49"/>
  <c r="W45"/>
  <c r="W56"/>
  <c r="W52"/>
  <c r="W48"/>
  <c r="W44"/>
  <c r="W57"/>
  <c r="W53"/>
  <c r="W51"/>
  <c r="W47"/>
  <c r="W43"/>
  <c r="W39"/>
  <c r="W42"/>
  <c r="W41"/>
  <c r="W36"/>
  <c r="W37"/>
  <c r="W46"/>
  <c r="W40"/>
  <c r="W38"/>
  <c r="W34"/>
  <c r="W30"/>
  <c r="W27"/>
  <c r="W35"/>
  <c r="W31"/>
  <c r="W23"/>
  <c r="AE58"/>
  <c r="AE54"/>
  <c r="AE50"/>
  <c r="AE55"/>
  <c r="AE49"/>
  <c r="AE45"/>
  <c r="AE56"/>
  <c r="AE52"/>
  <c r="AE48"/>
  <c r="AE44"/>
  <c r="AE57"/>
  <c r="AE53"/>
  <c r="AE51"/>
  <c r="AE47"/>
  <c r="AE43"/>
  <c r="AE39"/>
  <c r="AE36"/>
  <c r="AE46"/>
  <c r="AE41"/>
  <c r="AE37"/>
  <c r="AE42"/>
  <c r="AE38"/>
  <c r="AE34"/>
  <c r="AE30"/>
  <c r="AE27"/>
  <c r="AE40"/>
  <c r="AE35"/>
  <c r="AE31"/>
  <c r="AE23"/>
  <c r="W22"/>
  <c r="AG22"/>
  <c r="AE25"/>
  <c r="W26"/>
  <c r="W29"/>
  <c r="Q30"/>
  <c r="AG30"/>
  <c r="W33"/>
  <c r="Q55"/>
  <c r="Q49"/>
  <c r="Q56"/>
  <c r="Q52"/>
  <c r="Q48"/>
  <c r="Q44"/>
  <c r="Q42"/>
  <c r="Q57"/>
  <c r="Q53"/>
  <c r="Q51"/>
  <c r="Q47"/>
  <c r="Q43"/>
  <c r="Q58"/>
  <c r="Q54"/>
  <c r="Q50"/>
  <c r="Q46"/>
  <c r="Q40"/>
  <c r="Q45"/>
  <c r="Q39"/>
  <c r="Q37"/>
  <c r="Q38"/>
  <c r="Q41"/>
  <c r="Q35"/>
  <c r="Q31"/>
  <c r="Q23"/>
  <c r="Q36"/>
  <c r="Q32"/>
  <c r="Q28"/>
  <c r="Q26"/>
  <c r="Q24"/>
  <c r="Y55"/>
  <c r="Y49"/>
  <c r="Y56"/>
  <c r="Y52"/>
  <c r="Y48"/>
  <c r="Y44"/>
  <c r="Y42"/>
  <c r="Y57"/>
  <c r="Y53"/>
  <c r="Y51"/>
  <c r="Y47"/>
  <c r="Y43"/>
  <c r="Y58"/>
  <c r="Y54"/>
  <c r="Y50"/>
  <c r="Y46"/>
  <c r="Y40"/>
  <c r="Y37"/>
  <c r="Y39"/>
  <c r="Y38"/>
  <c r="Y35"/>
  <c r="Y31"/>
  <c r="Y23"/>
  <c r="Y45"/>
  <c r="Y41"/>
  <c r="Y36"/>
  <c r="Y32"/>
  <c r="Y28"/>
  <c r="Y26"/>
  <c r="Y24"/>
  <c r="AG55"/>
  <c r="AG49"/>
  <c r="AG56"/>
  <c r="AG52"/>
  <c r="AG48"/>
  <c r="AG44"/>
  <c r="AG42"/>
  <c r="AG57"/>
  <c r="AG53"/>
  <c r="AG51"/>
  <c r="AG47"/>
  <c r="AG43"/>
  <c r="AG58"/>
  <c r="AG54"/>
  <c r="AG50"/>
  <c r="AG46"/>
  <c r="AG40"/>
  <c r="AG41"/>
  <c r="AG37"/>
  <c r="AG38"/>
  <c r="AG45"/>
  <c r="AG39"/>
  <c r="AG35"/>
  <c r="AG31"/>
  <c r="AG23"/>
  <c r="AG36"/>
  <c r="AG32"/>
  <c r="AG28"/>
  <c r="AG26"/>
  <c r="AG24"/>
  <c r="Y22"/>
  <c r="W24"/>
  <c r="Q25"/>
  <c r="AG25"/>
  <c r="Y27"/>
  <c r="AE28"/>
  <c r="Y29"/>
  <c r="AE32"/>
  <c r="Y33"/>
  <c r="G58" i="12"/>
  <c r="G54"/>
  <c r="G55"/>
  <c r="G49"/>
  <c r="G45"/>
  <c r="G41"/>
  <c r="G56"/>
  <c r="G57"/>
  <c r="G53"/>
  <c r="G51"/>
  <c r="G47"/>
  <c r="G43"/>
  <c r="G52"/>
  <c r="G48"/>
  <c r="G44"/>
  <c r="G38"/>
  <c r="G34"/>
  <c r="G30"/>
  <c r="G27"/>
  <c r="G39"/>
  <c r="G50"/>
  <c r="G46"/>
  <c r="G42"/>
  <c r="G40"/>
  <c r="G36"/>
  <c r="G32"/>
  <c r="G28"/>
  <c r="G37"/>
  <c r="G35"/>
  <c r="G33"/>
  <c r="G31"/>
  <c r="G29"/>
  <c r="G22"/>
  <c r="H19"/>
  <c r="G25"/>
  <c r="G23"/>
  <c r="G24"/>
  <c r="G26"/>
  <c r="G21"/>
  <c r="J19"/>
  <c r="K48" s="1"/>
  <c r="G58" i="5"/>
  <c r="G54"/>
  <c r="G55"/>
  <c r="G49"/>
  <c r="G45"/>
  <c r="G41"/>
  <c r="G56"/>
  <c r="G52"/>
  <c r="G57"/>
  <c r="G53"/>
  <c r="G51"/>
  <c r="G47"/>
  <c r="G43"/>
  <c r="G39"/>
  <c r="G50"/>
  <c r="G46"/>
  <c r="G42"/>
  <c r="G40"/>
  <c r="G37"/>
  <c r="G33"/>
  <c r="G48"/>
  <c r="G44"/>
  <c r="G38"/>
  <c r="G34"/>
  <c r="G30"/>
  <c r="G27"/>
  <c r="G28"/>
  <c r="G26"/>
  <c r="G24"/>
  <c r="G36"/>
  <c r="G25"/>
  <c r="G21"/>
  <c r="J19"/>
  <c r="K55" s="1"/>
  <c r="G35"/>
  <c r="G32"/>
  <c r="G29"/>
  <c r="G22"/>
  <c r="H19"/>
  <c r="G31"/>
  <c r="G23"/>
  <c r="G58" i="4"/>
  <c r="G54"/>
  <c r="G50"/>
  <c r="G46"/>
  <c r="G55"/>
  <c r="G49"/>
  <c r="G45"/>
  <c r="G56"/>
  <c r="G52"/>
  <c r="G48"/>
  <c r="G44"/>
  <c r="G42"/>
  <c r="G40"/>
  <c r="G57"/>
  <c r="G38"/>
  <c r="G34"/>
  <c r="G30"/>
  <c r="G51"/>
  <c r="G47"/>
  <c r="G43"/>
  <c r="G41"/>
  <c r="G39"/>
  <c r="G53"/>
  <c r="G36"/>
  <c r="G32"/>
  <c r="G28"/>
  <c r="G23"/>
  <c r="G37"/>
  <c r="G35"/>
  <c r="G33"/>
  <c r="G31"/>
  <c r="G29"/>
  <c r="G27"/>
  <c r="G26"/>
  <c r="G24"/>
  <c r="G25"/>
  <c r="G21"/>
  <c r="J19"/>
  <c r="K48" s="1"/>
  <c r="G22"/>
  <c r="H19"/>
  <c r="I55" i="12"/>
  <c r="I56"/>
  <c r="I52"/>
  <c r="I48"/>
  <c r="I44"/>
  <c r="I42"/>
  <c r="I57"/>
  <c r="I53"/>
  <c r="I58"/>
  <c r="I54"/>
  <c r="I50"/>
  <c r="I46"/>
  <c r="I40"/>
  <c r="I38"/>
  <c r="I51"/>
  <c r="I47"/>
  <c r="I43"/>
  <c r="I41"/>
  <c r="I39"/>
  <c r="I35"/>
  <c r="I31"/>
  <c r="I49"/>
  <c r="I45"/>
  <c r="I37"/>
  <c r="I33"/>
  <c r="I29"/>
  <c r="I27"/>
  <c r="I25"/>
  <c r="I23"/>
  <c r="I24"/>
  <c r="I36"/>
  <c r="I34"/>
  <c r="I32"/>
  <c r="I30"/>
  <c r="I28"/>
  <c r="I26"/>
  <c r="I21"/>
  <c r="L19"/>
  <c r="I22"/>
  <c r="K56"/>
  <c r="K57"/>
  <c r="K53"/>
  <c r="K51"/>
  <c r="K47"/>
  <c r="K43"/>
  <c r="K58"/>
  <c r="K54"/>
  <c r="K55"/>
  <c r="K49"/>
  <c r="K45"/>
  <c r="K41"/>
  <c r="K52"/>
  <c r="K44"/>
  <c r="K39"/>
  <c r="K36"/>
  <c r="K32"/>
  <c r="K28"/>
  <c r="K26"/>
  <c r="K50"/>
  <c r="K46"/>
  <c r="K42"/>
  <c r="K40"/>
  <c r="K38"/>
  <c r="K34"/>
  <c r="K30"/>
  <c r="K27"/>
  <c r="K24"/>
  <c r="K21"/>
  <c r="K22"/>
  <c r="K37"/>
  <c r="K35"/>
  <c r="K33"/>
  <c r="K31"/>
  <c r="K29"/>
  <c r="K25"/>
  <c r="K23"/>
  <c r="I55" i="5"/>
  <c r="I56"/>
  <c r="I52"/>
  <c r="I48"/>
  <c r="I44"/>
  <c r="I42"/>
  <c r="I57"/>
  <c r="I53"/>
  <c r="I58"/>
  <c r="I54"/>
  <c r="I50"/>
  <c r="I46"/>
  <c r="I40"/>
  <c r="I36"/>
  <c r="I49"/>
  <c r="I45"/>
  <c r="I37"/>
  <c r="I38"/>
  <c r="I34"/>
  <c r="I30"/>
  <c r="I51"/>
  <c r="I47"/>
  <c r="I43"/>
  <c r="I41"/>
  <c r="I39"/>
  <c r="I35"/>
  <c r="I31"/>
  <c r="I33"/>
  <c r="I25"/>
  <c r="I21"/>
  <c r="L19"/>
  <c r="I32"/>
  <c r="I29"/>
  <c r="I22"/>
  <c r="I27"/>
  <c r="I23"/>
  <c r="I28"/>
  <c r="I26"/>
  <c r="I24"/>
  <c r="K56"/>
  <c r="K57"/>
  <c r="K53"/>
  <c r="K51"/>
  <c r="K47"/>
  <c r="K43"/>
  <c r="K58"/>
  <c r="K54"/>
  <c r="K49"/>
  <c r="K45"/>
  <c r="K41"/>
  <c r="K50"/>
  <c r="K46"/>
  <c r="K42"/>
  <c r="K40"/>
  <c r="K37"/>
  <c r="K38"/>
  <c r="K48"/>
  <c r="K44"/>
  <c r="K39"/>
  <c r="K35"/>
  <c r="K31"/>
  <c r="K52"/>
  <c r="K36"/>
  <c r="K32"/>
  <c r="K28"/>
  <c r="K26"/>
  <c r="K29"/>
  <c r="K22"/>
  <c r="K34"/>
  <c r="K27"/>
  <c r="K23"/>
  <c r="K30"/>
  <c r="K24"/>
  <c r="K33"/>
  <c r="K25"/>
  <c r="K21"/>
  <c r="I55" i="4"/>
  <c r="I49"/>
  <c r="I45"/>
  <c r="I56"/>
  <c r="I52"/>
  <c r="I48"/>
  <c r="I44"/>
  <c r="I42"/>
  <c r="I57"/>
  <c r="I53"/>
  <c r="I51"/>
  <c r="I47"/>
  <c r="I43"/>
  <c r="I39"/>
  <c r="I58"/>
  <c r="I38"/>
  <c r="I41"/>
  <c r="I35"/>
  <c r="I31"/>
  <c r="I54"/>
  <c r="I50"/>
  <c r="I46"/>
  <c r="I40"/>
  <c r="I37"/>
  <c r="I33"/>
  <c r="I29"/>
  <c r="I27"/>
  <c r="I26"/>
  <c r="I24"/>
  <c r="I25"/>
  <c r="I21"/>
  <c r="L19"/>
  <c r="I22"/>
  <c r="I36"/>
  <c r="I34"/>
  <c r="I32"/>
  <c r="I30"/>
  <c r="I28"/>
  <c r="I23"/>
  <c r="K56"/>
  <c r="K52"/>
  <c r="K44"/>
  <c r="K57"/>
  <c r="K53"/>
  <c r="K51"/>
  <c r="K43"/>
  <c r="K58"/>
  <c r="K54"/>
  <c r="K50"/>
  <c r="K46"/>
  <c r="K40"/>
  <c r="K55"/>
  <c r="K49"/>
  <c r="K45"/>
  <c r="K41"/>
  <c r="K39"/>
  <c r="K36"/>
  <c r="K32"/>
  <c r="K28"/>
  <c r="K37"/>
  <c r="K42"/>
  <c r="K38"/>
  <c r="K34"/>
  <c r="K30"/>
  <c r="K27"/>
  <c r="K35"/>
  <c r="K33"/>
  <c r="K31"/>
  <c r="K29"/>
  <c r="K25"/>
  <c r="K21"/>
  <c r="K22"/>
  <c r="K23"/>
  <c r="K26"/>
  <c r="K24"/>
  <c r="M57" i="12"/>
  <c r="M53"/>
  <c r="M58"/>
  <c r="M54"/>
  <c r="M50"/>
  <c r="M46"/>
  <c r="M40"/>
  <c r="M55"/>
  <c r="M56"/>
  <c r="M52"/>
  <c r="M48"/>
  <c r="M44"/>
  <c r="M42"/>
  <c r="M51"/>
  <c r="M47"/>
  <c r="M43"/>
  <c r="M41"/>
  <c r="M37"/>
  <c r="M33"/>
  <c r="M29"/>
  <c r="M25"/>
  <c r="M49"/>
  <c r="M45"/>
  <c r="M38"/>
  <c r="M39"/>
  <c r="M35"/>
  <c r="M31"/>
  <c r="M21"/>
  <c r="M36"/>
  <c r="M34"/>
  <c r="M32"/>
  <c r="M30"/>
  <c r="M28"/>
  <c r="M26"/>
  <c r="M22"/>
  <c r="N19"/>
  <c r="O58" s="1"/>
  <c r="M23"/>
  <c r="M27"/>
  <c r="M24"/>
  <c r="M57" i="5"/>
  <c r="M53"/>
  <c r="M58"/>
  <c r="M54"/>
  <c r="M50"/>
  <c r="M46"/>
  <c r="M40"/>
  <c r="M55"/>
  <c r="M56"/>
  <c r="M52"/>
  <c r="M48"/>
  <c r="M44"/>
  <c r="M42"/>
  <c r="M49"/>
  <c r="M45"/>
  <c r="M38"/>
  <c r="M39"/>
  <c r="M51"/>
  <c r="M47"/>
  <c r="M43"/>
  <c r="M41"/>
  <c r="M36"/>
  <c r="M32"/>
  <c r="M37"/>
  <c r="M33"/>
  <c r="M29"/>
  <c r="M34"/>
  <c r="M27"/>
  <c r="M23"/>
  <c r="M35"/>
  <c r="M30"/>
  <c r="M24"/>
  <c r="M31"/>
  <c r="M28"/>
  <c r="M26"/>
  <c r="M25"/>
  <c r="M21"/>
  <c r="M22"/>
  <c r="N19"/>
  <c r="O54" s="1"/>
  <c r="AH54" s="1"/>
  <c r="AJ54" s="1"/>
  <c r="M57" i="4"/>
  <c r="M53"/>
  <c r="M51"/>
  <c r="M47"/>
  <c r="M43"/>
  <c r="M58"/>
  <c r="M54"/>
  <c r="M50"/>
  <c r="M46"/>
  <c r="M55"/>
  <c r="M49"/>
  <c r="M45"/>
  <c r="M41"/>
  <c r="M52"/>
  <c r="M48"/>
  <c r="M44"/>
  <c r="M39"/>
  <c r="M37"/>
  <c r="M33"/>
  <c r="M29"/>
  <c r="M56"/>
  <c r="M42"/>
  <c r="M40"/>
  <c r="M38"/>
  <c r="M35"/>
  <c r="M31"/>
  <c r="M22"/>
  <c r="N19"/>
  <c r="O58" s="1"/>
  <c r="M23"/>
  <c r="M36"/>
  <c r="M34"/>
  <c r="M32"/>
  <c r="M30"/>
  <c r="M28"/>
  <c r="M26"/>
  <c r="M24"/>
  <c r="M27"/>
  <c r="M25"/>
  <c r="M21"/>
  <c r="O55" i="12"/>
  <c r="O45"/>
  <c r="O56"/>
  <c r="O53"/>
  <c r="O47"/>
  <c r="O50"/>
  <c r="O42"/>
  <c r="O38"/>
  <c r="O30"/>
  <c r="O39"/>
  <c r="O48"/>
  <c r="O36"/>
  <c r="O28"/>
  <c r="O22"/>
  <c r="O37"/>
  <c r="O33"/>
  <c r="O29"/>
  <c r="O24"/>
  <c r="O58" i="5"/>
  <c r="AH58" s="1"/>
  <c r="AJ58" s="1"/>
  <c r="O55"/>
  <c r="O49"/>
  <c r="O45"/>
  <c r="AH45" s="1"/>
  <c r="O41"/>
  <c r="AH41" s="1"/>
  <c r="AJ41" s="1"/>
  <c r="O56"/>
  <c r="AH56" s="1"/>
  <c r="AJ56" s="1"/>
  <c r="O52"/>
  <c r="O57"/>
  <c r="AH57" s="1"/>
  <c r="AJ57" s="1"/>
  <c r="O53"/>
  <c r="O51"/>
  <c r="O47"/>
  <c r="AH47" s="1"/>
  <c r="O43"/>
  <c r="AH43" s="1"/>
  <c r="O39"/>
  <c r="AH39" s="1"/>
  <c r="AJ39" s="1"/>
  <c r="O48"/>
  <c r="AH48" s="1"/>
  <c r="O44"/>
  <c r="AH44" s="1"/>
  <c r="O37"/>
  <c r="AH37" s="1"/>
  <c r="AJ37" s="1"/>
  <c r="O33"/>
  <c r="AH33" s="1"/>
  <c r="AJ33" s="1"/>
  <c r="O29"/>
  <c r="O50"/>
  <c r="AH50" s="1"/>
  <c r="O46"/>
  <c r="O42"/>
  <c r="AH42" s="1"/>
  <c r="AJ42" s="1"/>
  <c r="O40"/>
  <c r="AH40" s="1"/>
  <c r="AJ40" s="1"/>
  <c r="O38"/>
  <c r="AH38" s="1"/>
  <c r="AJ38" s="1"/>
  <c r="O34"/>
  <c r="AH34" s="1"/>
  <c r="AJ34" s="1"/>
  <c r="O30"/>
  <c r="AH30" s="1"/>
  <c r="AJ30" s="1"/>
  <c r="O27"/>
  <c r="O36"/>
  <c r="O35"/>
  <c r="O32"/>
  <c r="O24"/>
  <c r="O31"/>
  <c r="AH31" s="1"/>
  <c r="AJ31" s="1"/>
  <c r="O28"/>
  <c r="O26"/>
  <c r="AH26" s="1"/>
  <c r="AJ26" s="1"/>
  <c r="O25"/>
  <c r="AH25" s="1"/>
  <c r="O21"/>
  <c r="O22"/>
  <c r="O23"/>
  <c r="AH23" s="1"/>
  <c r="AJ23" s="1"/>
  <c r="O54" i="4"/>
  <c r="O49"/>
  <c r="O48"/>
  <c r="O51"/>
  <c r="O38"/>
  <c r="O41"/>
  <c r="O28"/>
  <c r="O24"/>
  <c r="O35"/>
  <c r="O22"/>
  <c r="AE31" i="7" l="1"/>
  <c r="W32"/>
  <c r="W30"/>
  <c r="AE36"/>
  <c r="AE52"/>
  <c r="AE42"/>
  <c r="AE58"/>
  <c r="W57"/>
  <c r="W38"/>
  <c r="W54"/>
  <c r="AA39"/>
  <c r="E34"/>
  <c r="S29"/>
  <c r="E23"/>
  <c r="E52"/>
  <c r="E33"/>
  <c r="E58"/>
  <c r="W35"/>
  <c r="S30"/>
  <c r="AE28"/>
  <c r="AE26"/>
  <c r="AA23"/>
  <c r="AA55"/>
  <c r="AA32"/>
  <c r="AA57"/>
  <c r="S38"/>
  <c r="S54"/>
  <c r="S40"/>
  <c r="S56"/>
  <c r="AE39"/>
  <c r="AE27"/>
  <c r="W23"/>
  <c r="AE53"/>
  <c r="AE34"/>
  <c r="AE41"/>
  <c r="W40"/>
  <c r="W56"/>
  <c r="W55"/>
  <c r="F19"/>
  <c r="E38"/>
  <c r="E30"/>
  <c r="E27"/>
  <c r="E35"/>
  <c r="E42"/>
  <c r="E41"/>
  <c r="E57"/>
  <c r="W31"/>
  <c r="AA27"/>
  <c r="AA38"/>
  <c r="AA54"/>
  <c r="AA40"/>
  <c r="AA56"/>
  <c r="S55"/>
  <c r="S32"/>
  <c r="E22"/>
  <c r="W36"/>
  <c r="W52"/>
  <c r="W42"/>
  <c r="W58"/>
  <c r="E36"/>
  <c r="E56"/>
  <c r="E37"/>
  <c r="E53"/>
  <c r="W37"/>
  <c r="W28"/>
  <c r="W26"/>
  <c r="Q36" i="2"/>
  <c r="AG32"/>
  <c r="Q30"/>
  <c r="AG43"/>
  <c r="AG57"/>
  <c r="AG29"/>
  <c r="AG46"/>
  <c r="AG44"/>
  <c r="AG41"/>
  <c r="Y31"/>
  <c r="Y38"/>
  <c r="Y29"/>
  <c r="Y47"/>
  <c r="Y39"/>
  <c r="Y48"/>
  <c r="Y45"/>
  <c r="Q35"/>
  <c r="Q51"/>
  <c r="Q58"/>
  <c r="Q40"/>
  <c r="Q42"/>
  <c r="Q56"/>
  <c r="Q55"/>
  <c r="AG36"/>
  <c r="AG30"/>
  <c r="Y28"/>
  <c r="Y36"/>
  <c r="Y32"/>
  <c r="Q23"/>
  <c r="AG40"/>
  <c r="AG54"/>
  <c r="AG25"/>
  <c r="AG39"/>
  <c r="AG42"/>
  <c r="AG56"/>
  <c r="AG55"/>
  <c r="Y50"/>
  <c r="Y25"/>
  <c r="Y43"/>
  <c r="Y57"/>
  <c r="Y44"/>
  <c r="Y41"/>
  <c r="Q31"/>
  <c r="Q47"/>
  <c r="Q38"/>
  <c r="Q37"/>
  <c r="Q53"/>
  <c r="Q52"/>
  <c r="Q49"/>
  <c r="Q34"/>
  <c r="N11"/>
  <c r="Y23"/>
  <c r="AG35"/>
  <c r="AG51"/>
  <c r="AG58"/>
  <c r="AG37"/>
  <c r="AG53"/>
  <c r="AG52"/>
  <c r="AG49"/>
  <c r="Y46"/>
  <c r="Y53"/>
  <c r="Y37"/>
  <c r="Y54"/>
  <c r="Y42"/>
  <c r="Y56"/>
  <c r="Y55"/>
  <c r="Q43"/>
  <c r="Q57"/>
  <c r="Q33"/>
  <c r="Q50"/>
  <c r="Q48"/>
  <c r="Q45"/>
  <c r="O33" i="4"/>
  <c r="O27"/>
  <c r="O37"/>
  <c r="O39"/>
  <c r="O34"/>
  <c r="O47"/>
  <c r="O44"/>
  <c r="AH44" s="1"/>
  <c r="O45"/>
  <c r="O50"/>
  <c r="O31"/>
  <c r="O23"/>
  <c r="O36"/>
  <c r="O30"/>
  <c r="O43"/>
  <c r="O42"/>
  <c r="O56"/>
  <c r="O46"/>
  <c r="O25"/>
  <c r="O29"/>
  <c r="O21"/>
  <c r="O26"/>
  <c r="O32"/>
  <c r="O53"/>
  <c r="O40"/>
  <c r="O57"/>
  <c r="O52"/>
  <c r="O55"/>
  <c r="K47"/>
  <c r="W24" i="11"/>
  <c r="AC34" i="12"/>
  <c r="AC30"/>
  <c r="AH30" s="1"/>
  <c r="AJ30" s="1"/>
  <c r="AC23"/>
  <c r="AC38"/>
  <c r="AH38" s="1"/>
  <c r="AJ38" s="1"/>
  <c r="AC29"/>
  <c r="AC41"/>
  <c r="AC42"/>
  <c r="AC56"/>
  <c r="AC50"/>
  <c r="AH50" s="1"/>
  <c r="AC57"/>
  <c r="U41"/>
  <c r="U25"/>
  <c r="U39"/>
  <c r="AH39" s="1"/>
  <c r="AJ39" s="1"/>
  <c r="U44"/>
  <c r="U55"/>
  <c r="AH55" s="1"/>
  <c r="AJ55" s="1"/>
  <c r="U54"/>
  <c r="U32"/>
  <c r="U26"/>
  <c r="AH42"/>
  <c r="AJ42" s="1"/>
  <c r="AH56"/>
  <c r="AJ56" s="1"/>
  <c r="AC36"/>
  <c r="AC32"/>
  <c r="AC28"/>
  <c r="AC22"/>
  <c r="AC31"/>
  <c r="AC49"/>
  <c r="AC37"/>
  <c r="AC47"/>
  <c r="AC48"/>
  <c r="AC40"/>
  <c r="AC58"/>
  <c r="U35"/>
  <c r="U47"/>
  <c r="U33"/>
  <c r="U49"/>
  <c r="U52"/>
  <c r="U46"/>
  <c r="U53"/>
  <c r="U28"/>
  <c r="AH28" s="1"/>
  <c r="AJ28" s="1"/>
  <c r="AC24"/>
  <c r="AH53"/>
  <c r="AJ53" s="1"/>
  <c r="AC26"/>
  <c r="U23"/>
  <c r="AC45"/>
  <c r="AC33"/>
  <c r="AC43"/>
  <c r="AC44"/>
  <c r="AC55"/>
  <c r="AC54"/>
  <c r="U31"/>
  <c r="U43"/>
  <c r="U29"/>
  <c r="U45"/>
  <c r="AH45" s="1"/>
  <c r="U48"/>
  <c r="AH48" s="1"/>
  <c r="U40"/>
  <c r="U58"/>
  <c r="U34"/>
  <c r="Y32" i="8"/>
  <c r="Y28"/>
  <c r="AG37"/>
  <c r="AG47"/>
  <c r="AG45"/>
  <c r="AG46"/>
  <c r="AG51"/>
  <c r="AG44"/>
  <c r="AG55"/>
  <c r="Y45"/>
  <c r="Y31"/>
  <c r="Y47"/>
  <c r="Y50"/>
  <c r="Y53"/>
  <c r="Y48"/>
  <c r="Y34"/>
  <c r="Y30"/>
  <c r="Y23"/>
  <c r="AG29"/>
  <c r="AG41"/>
  <c r="AG31"/>
  <c r="AG38"/>
  <c r="AG54"/>
  <c r="AG57"/>
  <c r="AG52"/>
  <c r="Y33"/>
  <c r="Y36"/>
  <c r="Y41"/>
  <c r="Y40"/>
  <c r="Y58"/>
  <c r="Y42"/>
  <c r="Y56"/>
  <c r="AG32"/>
  <c r="AG21"/>
  <c r="AG27"/>
  <c r="AG23"/>
  <c r="AG25"/>
  <c r="AG39"/>
  <c r="AG36"/>
  <c r="AG49"/>
  <c r="AG50"/>
  <c r="AG53"/>
  <c r="AG48"/>
  <c r="Y29"/>
  <c r="Y49"/>
  <c r="Y35"/>
  <c r="Y38"/>
  <c r="Y54"/>
  <c r="Y57"/>
  <c r="Y52"/>
  <c r="E49" i="1"/>
  <c r="E58"/>
  <c r="Q22"/>
  <c r="O21" i="12"/>
  <c r="O31"/>
  <c r="O23"/>
  <c r="O32"/>
  <c r="O52"/>
  <c r="AH52" s="1"/>
  <c r="AJ52" s="1"/>
  <c r="O34"/>
  <c r="AH34" s="1"/>
  <c r="AJ34" s="1"/>
  <c r="O46"/>
  <c r="AH46" s="1"/>
  <c r="O51"/>
  <c r="AH51" s="1"/>
  <c r="O41"/>
  <c r="AH41" s="1"/>
  <c r="AJ41" s="1"/>
  <c r="O54"/>
  <c r="AH54" s="1"/>
  <c r="AJ54" s="1"/>
  <c r="O25"/>
  <c r="O35"/>
  <c r="O26"/>
  <c r="AH26" s="1"/>
  <c r="AJ26" s="1"/>
  <c r="O44"/>
  <c r="AH44" s="1"/>
  <c r="O27"/>
  <c r="AH27" s="1"/>
  <c r="AJ27" s="1"/>
  <c r="O40"/>
  <c r="O43"/>
  <c r="AH43" s="1"/>
  <c r="O57"/>
  <c r="AH57" s="1"/>
  <c r="AJ57" s="1"/>
  <c r="O49"/>
  <c r="AA35" i="8"/>
  <c r="E31" i="3"/>
  <c r="AH27" i="5"/>
  <c r="AJ27" s="1"/>
  <c r="U28" i="2"/>
  <c r="S26" i="4"/>
  <c r="W35"/>
  <c r="S21"/>
  <c r="Y24"/>
  <c r="Y26"/>
  <c r="AH43"/>
  <c r="AH55" i="5"/>
  <c r="AJ55" s="1"/>
  <c r="W24" i="10"/>
  <c r="AA22" i="12"/>
  <c r="AE22"/>
  <c r="AE24"/>
  <c r="AE21"/>
  <c r="AE25"/>
  <c r="N11"/>
  <c r="F18" i="11"/>
  <c r="G20" s="1"/>
  <c r="S26"/>
  <c r="E23"/>
  <c r="Y21"/>
  <c r="AA37"/>
  <c r="AA49"/>
  <c r="AA36"/>
  <c r="AA47"/>
  <c r="AA54"/>
  <c r="AA42"/>
  <c r="AA56"/>
  <c r="S51"/>
  <c r="S47"/>
  <c r="S39"/>
  <c r="S45"/>
  <c r="S48"/>
  <c r="S38"/>
  <c r="S52"/>
  <c r="E30"/>
  <c r="U25"/>
  <c r="AA23"/>
  <c r="U20"/>
  <c r="AG33"/>
  <c r="AG46"/>
  <c r="AG38"/>
  <c r="AG35"/>
  <c r="AG34"/>
  <c r="AG53"/>
  <c r="AG41"/>
  <c r="AG55"/>
  <c r="Y33"/>
  <c r="Y48"/>
  <c r="Y27"/>
  <c r="Y40"/>
  <c r="Y30"/>
  <c r="Y53"/>
  <c r="Y41"/>
  <c r="Y55"/>
  <c r="AA26"/>
  <c r="S24"/>
  <c r="U30"/>
  <c r="AA25"/>
  <c r="E22"/>
  <c r="Y20"/>
  <c r="U27"/>
  <c r="U34"/>
  <c r="U50"/>
  <c r="U37"/>
  <c r="U44"/>
  <c r="U47"/>
  <c r="U39"/>
  <c r="U57"/>
  <c r="E35"/>
  <c r="E40"/>
  <c r="E26"/>
  <c r="E32"/>
  <c r="E41"/>
  <c r="E55"/>
  <c r="E49"/>
  <c r="S23"/>
  <c r="Y23"/>
  <c r="U23"/>
  <c r="AG21"/>
  <c r="AA33"/>
  <c r="AA45"/>
  <c r="AA32"/>
  <c r="AA43"/>
  <c r="AA48"/>
  <c r="AA38"/>
  <c r="AA52"/>
  <c r="S34"/>
  <c r="S43"/>
  <c r="S36"/>
  <c r="S41"/>
  <c r="S44"/>
  <c r="S57"/>
  <c r="S50"/>
  <c r="AA27"/>
  <c r="E24"/>
  <c r="AG29"/>
  <c r="AG42"/>
  <c r="AG36"/>
  <c r="AG31"/>
  <c r="AG30"/>
  <c r="AG49"/>
  <c r="AG56"/>
  <c r="AG51"/>
  <c r="Y29"/>
  <c r="Y44"/>
  <c r="Y25"/>
  <c r="Y38"/>
  <c r="Y50"/>
  <c r="Y49"/>
  <c r="Y56"/>
  <c r="AA24"/>
  <c r="S27"/>
  <c r="U22"/>
  <c r="AG20"/>
  <c r="U38"/>
  <c r="U46"/>
  <c r="U33"/>
  <c r="U36"/>
  <c r="U43"/>
  <c r="U54"/>
  <c r="U53"/>
  <c r="E31"/>
  <c r="E38"/>
  <c r="E50"/>
  <c r="E37"/>
  <c r="E48"/>
  <c r="E51"/>
  <c r="E45"/>
  <c r="E56"/>
  <c r="AE27" i="10"/>
  <c r="Q21"/>
  <c r="Y22" i="8"/>
  <c r="M13"/>
  <c r="Y25"/>
  <c r="F19"/>
  <c r="AE21" i="5"/>
  <c r="Q32"/>
  <c r="AH32" s="1"/>
  <c r="AJ32" s="1"/>
  <c r="AH22"/>
  <c r="AJ22" s="1"/>
  <c r="AH28"/>
  <c r="AJ28" s="1"/>
  <c r="AH35"/>
  <c r="AJ35" s="1"/>
  <c r="AH29"/>
  <c r="AJ29" s="1"/>
  <c r="AH36"/>
  <c r="AJ36" s="1"/>
  <c r="AH51"/>
  <c r="AH49"/>
  <c r="AH52"/>
  <c r="AJ52" s="1"/>
  <c r="AH46"/>
  <c r="AH53"/>
  <c r="AJ53" s="1"/>
  <c r="AH35" i="4"/>
  <c r="AJ35" s="1"/>
  <c r="AC38"/>
  <c r="AH38" s="1"/>
  <c r="AJ38" s="1"/>
  <c r="AC48"/>
  <c r="AC37"/>
  <c r="AH37" s="1"/>
  <c r="AJ37" s="1"/>
  <c r="AC45"/>
  <c r="AH45" s="1"/>
  <c r="AC50"/>
  <c r="AH50" s="1"/>
  <c r="AC47"/>
  <c r="AH47" s="1"/>
  <c r="AC25"/>
  <c r="AG24"/>
  <c r="AG30"/>
  <c r="AH23"/>
  <c r="AJ23" s="1"/>
  <c r="AH46"/>
  <c r="AC27"/>
  <c r="AC31"/>
  <c r="AH31" s="1"/>
  <c r="AJ31" s="1"/>
  <c r="AC42"/>
  <c r="AH42" s="1"/>
  <c r="AJ42" s="1"/>
  <c r="AC29"/>
  <c r="AC56"/>
  <c r="AH56" s="1"/>
  <c r="AJ56" s="1"/>
  <c r="AC55"/>
  <c r="AH55" s="1"/>
  <c r="AJ55" s="1"/>
  <c r="AC58"/>
  <c r="AH58" s="1"/>
  <c r="AJ58" s="1"/>
  <c r="AC53"/>
  <c r="AH53" s="1"/>
  <c r="AJ53" s="1"/>
  <c r="AH41"/>
  <c r="AJ41" s="1"/>
  <c r="AH57"/>
  <c r="AJ57" s="1"/>
  <c r="AC22"/>
  <c r="AC39"/>
  <c r="AH39" s="1"/>
  <c r="AJ39" s="1"/>
  <c r="AC52"/>
  <c r="AH52" s="1"/>
  <c r="AJ52" s="1"/>
  <c r="AC40"/>
  <c r="AH40" s="1"/>
  <c r="AJ40" s="1"/>
  <c r="AC49"/>
  <c r="AH49" s="1"/>
  <c r="AC54"/>
  <c r="AH54" s="1"/>
  <c r="AJ54" s="1"/>
  <c r="AC51"/>
  <c r="AH51" s="1"/>
  <c r="AC34"/>
  <c r="AC30"/>
  <c r="AC24"/>
  <c r="AC21"/>
  <c r="N11"/>
  <c r="Q24"/>
  <c r="Q34"/>
  <c r="AH48"/>
  <c r="M13"/>
  <c r="AG24" i="2"/>
  <c r="AG26"/>
  <c r="Q26"/>
  <c r="F19"/>
  <c r="AG32" i="7"/>
  <c r="AC31" i="1"/>
  <c r="AA21"/>
  <c r="AC26"/>
  <c r="E32"/>
  <c r="F19"/>
  <c r="O11" i="7"/>
  <c r="O13" s="1"/>
  <c r="S51"/>
  <c r="S47"/>
  <c r="S43"/>
  <c r="S50"/>
  <c r="S46"/>
  <c r="S25"/>
  <c r="S49"/>
  <c r="S45"/>
  <c r="S48"/>
  <c r="S44"/>
  <c r="W25"/>
  <c r="W51"/>
  <c r="W47"/>
  <c r="W43"/>
  <c r="W29"/>
  <c r="W50"/>
  <c r="W46"/>
  <c r="W49"/>
  <c r="W45"/>
  <c r="W22"/>
  <c r="W21"/>
  <c r="W48"/>
  <c r="W44"/>
  <c r="G22"/>
  <c r="G53"/>
  <c r="G34"/>
  <c r="F19" i="3"/>
  <c r="Q38"/>
  <c r="Q46"/>
  <c r="Q48"/>
  <c r="AA42"/>
  <c r="W36"/>
  <c r="Q31"/>
  <c r="AC26"/>
  <c r="AC24"/>
  <c r="AE22"/>
  <c r="E21"/>
  <c r="AC39"/>
  <c r="AC29"/>
  <c r="AC34"/>
  <c r="AC45"/>
  <c r="U40"/>
  <c r="U41"/>
  <c r="U38"/>
  <c r="E27"/>
  <c r="E44"/>
  <c r="E32"/>
  <c r="E30"/>
  <c r="E46"/>
  <c r="Y29"/>
  <c r="Y43"/>
  <c r="Y37"/>
  <c r="Y40"/>
  <c r="W41"/>
  <c r="U28"/>
  <c r="AE25"/>
  <c r="AC22"/>
  <c r="AA24"/>
  <c r="AA43"/>
  <c r="AA40"/>
  <c r="AA45"/>
  <c r="S39"/>
  <c r="S28"/>
  <c r="S43"/>
  <c r="S45"/>
  <c r="E28"/>
  <c r="S22"/>
  <c r="AA39"/>
  <c r="AE29"/>
  <c r="E48" i="7"/>
  <c r="E44"/>
  <c r="E25"/>
  <c r="E51"/>
  <c r="E47"/>
  <c r="E43"/>
  <c r="E50"/>
  <c r="E46"/>
  <c r="E49"/>
  <c r="E45"/>
  <c r="AC48"/>
  <c r="AC44"/>
  <c r="AC25"/>
  <c r="AC51"/>
  <c r="AC47"/>
  <c r="AC43"/>
  <c r="AC50"/>
  <c r="AC46"/>
  <c r="AC49"/>
  <c r="AC45"/>
  <c r="S22"/>
  <c r="G25"/>
  <c r="G51"/>
  <c r="G47"/>
  <c r="G44"/>
  <c r="G50"/>
  <c r="G43"/>
  <c r="G49"/>
  <c r="G46"/>
  <c r="G48"/>
  <c r="G45"/>
  <c r="AA22" i="3"/>
  <c r="N11" i="7"/>
  <c r="U48"/>
  <c r="U45"/>
  <c r="U25"/>
  <c r="U51"/>
  <c r="U47"/>
  <c r="U44"/>
  <c r="U50"/>
  <c r="U46"/>
  <c r="U43"/>
  <c r="U49"/>
  <c r="Y50"/>
  <c r="Y46"/>
  <c r="Y49"/>
  <c r="Y45"/>
  <c r="Y48"/>
  <c r="Y44"/>
  <c r="Y25"/>
  <c r="Y51"/>
  <c r="Y47"/>
  <c r="Y43"/>
  <c r="G21"/>
  <c r="G35"/>
  <c r="G31"/>
  <c r="G33"/>
  <c r="G36"/>
  <c r="G52"/>
  <c r="G42"/>
  <c r="G58"/>
  <c r="Q43" i="3"/>
  <c r="Q40"/>
  <c r="AC40"/>
  <c r="E35"/>
  <c r="Y28"/>
  <c r="AC21"/>
  <c r="AC27"/>
  <c r="AC41"/>
  <c r="AC43"/>
  <c r="AC42"/>
  <c r="U32"/>
  <c r="U29"/>
  <c r="U47"/>
  <c r="U45"/>
  <c r="E36"/>
  <c r="E48"/>
  <c r="E40"/>
  <c r="Y35"/>
  <c r="Y27"/>
  <c r="Y32"/>
  <c r="Y47"/>
  <c r="S36"/>
  <c r="AA30"/>
  <c r="AA26"/>
  <c r="AA21"/>
  <c r="AA44"/>
  <c r="AA28"/>
  <c r="S31"/>
  <c r="S44"/>
  <c r="S35"/>
  <c r="Q35"/>
  <c r="Q21"/>
  <c r="Q48" i="7"/>
  <c r="Q44"/>
  <c r="Q51"/>
  <c r="Q47"/>
  <c r="Q43"/>
  <c r="Q50"/>
  <c r="Q46"/>
  <c r="Q25"/>
  <c r="Q49"/>
  <c r="Q45"/>
  <c r="AA49"/>
  <c r="AA45"/>
  <c r="AA48"/>
  <c r="AA44"/>
  <c r="AA25"/>
  <c r="AA51"/>
  <c r="AA47"/>
  <c r="AA43"/>
  <c r="AA50"/>
  <c r="AA46"/>
  <c r="AE25"/>
  <c r="AE47"/>
  <c r="AE43"/>
  <c r="AE22"/>
  <c r="AE49"/>
  <c r="AE46"/>
  <c r="AE51"/>
  <c r="AE45"/>
  <c r="AE24"/>
  <c r="AE50"/>
  <c r="AE48"/>
  <c r="AE44"/>
  <c r="AE29"/>
  <c r="AE21"/>
  <c r="W24"/>
  <c r="AG45"/>
  <c r="AG49"/>
  <c r="AG25"/>
  <c r="U23" i="1"/>
  <c r="U24"/>
  <c r="AC28"/>
  <c r="S30"/>
  <c r="U31"/>
  <c r="AC32"/>
  <c r="S34"/>
  <c r="Y27" i="2"/>
  <c r="AA25" i="4"/>
  <c r="AA29"/>
  <c r="AG46" i="7"/>
  <c r="AG50"/>
  <c r="E21" i="1"/>
  <c r="E27" i="2"/>
  <c r="Q21"/>
  <c r="Y22"/>
  <c r="Y26"/>
  <c r="Y21" i="4"/>
  <c r="S22"/>
  <c r="AH22" s="1"/>
  <c r="AE24"/>
  <c r="Q25"/>
  <c r="AG25"/>
  <c r="AA26"/>
  <c r="Q28"/>
  <c r="AG34"/>
  <c r="AH34" s="1"/>
  <c r="AJ34" s="1"/>
  <c r="Q36"/>
  <c r="N11" i="5"/>
  <c r="AG21"/>
  <c r="AG43" i="7"/>
  <c r="AG47"/>
  <c r="AG51"/>
  <c r="O11" i="1"/>
  <c r="O13" s="1"/>
  <c r="S21"/>
  <c r="E23"/>
  <c r="S27"/>
  <c r="Y21" i="2"/>
  <c r="E22"/>
  <c r="AC22"/>
  <c r="Q24"/>
  <c r="Q25"/>
  <c r="Q28"/>
  <c r="AA21" i="4"/>
  <c r="AA22"/>
  <c r="AG28"/>
  <c r="Q32"/>
  <c r="AH32" s="1"/>
  <c r="AJ32" s="1"/>
  <c r="AA33"/>
  <c r="AH33" s="1"/>
  <c r="AJ33" s="1"/>
  <c r="AG36"/>
  <c r="W21" i="5"/>
  <c r="AG44" i="7"/>
  <c r="N11" i="1"/>
  <c r="U32"/>
  <c r="U21"/>
  <c r="E22"/>
  <c r="E24"/>
  <c r="E31"/>
  <c r="AG21" i="2"/>
  <c r="AG22"/>
  <c r="AA24" i="4"/>
  <c r="Q21"/>
  <c r="AG21"/>
  <c r="Q26"/>
  <c r="Q27"/>
  <c r="Y24" i="5"/>
  <c r="AH24" s="1"/>
  <c r="AJ24" s="1"/>
  <c r="S21" i="8"/>
  <c r="Q22"/>
  <c r="AG22"/>
  <c r="Q24"/>
  <c r="AG28"/>
  <c r="Q30"/>
  <c r="AG21" i="10"/>
  <c r="Q22"/>
  <c r="AG22"/>
  <c r="Q24"/>
  <c r="AG24"/>
  <c r="AC25"/>
  <c r="Y29"/>
  <c r="Q33"/>
  <c r="Y37"/>
  <c r="M12" i="11"/>
  <c r="AA29"/>
  <c r="U36" i="12"/>
  <c r="AH36" s="1"/>
  <c r="AJ36" s="1"/>
  <c r="AC21"/>
  <c r="AE31"/>
  <c r="W33"/>
  <c r="AG34" i="8"/>
  <c r="Y24"/>
  <c r="AG30"/>
  <c r="Y21" i="10"/>
  <c r="U22"/>
  <c r="U24"/>
  <c r="AG25"/>
  <c r="AG29"/>
  <c r="Q31"/>
  <c r="Y33"/>
  <c r="W29" i="12"/>
  <c r="AE33"/>
  <c r="W35"/>
  <c r="AG24" i="8"/>
  <c r="Q26"/>
  <c r="Y22" i="10"/>
  <c r="Y24"/>
  <c r="AG33"/>
  <c r="M13" i="12"/>
  <c r="W25"/>
  <c r="E21"/>
  <c r="S22"/>
  <c r="S24"/>
  <c r="AE29"/>
  <c r="AE35"/>
  <c r="W37"/>
  <c r="AH37" s="1"/>
  <c r="AJ37" s="1"/>
  <c r="E55" i="10"/>
  <c r="Q34" i="8"/>
  <c r="F19" i="10"/>
  <c r="G47" s="1"/>
  <c r="E22"/>
  <c r="AC22"/>
  <c r="E24"/>
  <c r="Q25"/>
  <c r="W22" i="12"/>
  <c r="W24"/>
  <c r="W31"/>
  <c r="G41" i="7" l="1"/>
  <c r="G55"/>
  <c r="G40"/>
  <c r="G27"/>
  <c r="G37"/>
  <c r="J19"/>
  <c r="G54"/>
  <c r="G57"/>
  <c r="G30"/>
  <c r="G39"/>
  <c r="G26"/>
  <c r="G56"/>
  <c r="H19"/>
  <c r="G24"/>
  <c r="G28"/>
  <c r="G38"/>
  <c r="G29"/>
  <c r="G23"/>
  <c r="G32"/>
  <c r="AH30" i="4"/>
  <c r="AJ30" s="1"/>
  <c r="AH58" i="12"/>
  <c r="AJ58" s="1"/>
  <c r="AH47"/>
  <c r="AH49"/>
  <c r="AH23"/>
  <c r="AJ23" s="1"/>
  <c r="AH25"/>
  <c r="AH40"/>
  <c r="AJ40" s="1"/>
  <c r="AH32"/>
  <c r="AJ32" s="1"/>
  <c r="G45" i="11"/>
  <c r="AH29" i="4"/>
  <c r="AJ29" s="1"/>
  <c r="AH31" i="12"/>
  <c r="AJ31" s="1"/>
  <c r="AH27" i="4"/>
  <c r="AJ27" s="1"/>
  <c r="AH24"/>
  <c r="AJ24" s="1"/>
  <c r="AH26"/>
  <c r="AJ26" s="1"/>
  <c r="AH21" i="5"/>
  <c r="AJ21" s="1"/>
  <c r="AJ19" s="1"/>
  <c r="AL20" s="1"/>
  <c r="AH21" i="12"/>
  <c r="AJ21" s="1"/>
  <c r="G40" i="11"/>
  <c r="G39"/>
  <c r="G52"/>
  <c r="AH33" i="12"/>
  <c r="AJ33" s="1"/>
  <c r="G57" i="11"/>
  <c r="G43"/>
  <c r="G27"/>
  <c r="G44"/>
  <c r="G30"/>
  <c r="G37"/>
  <c r="G47"/>
  <c r="G25"/>
  <c r="G23"/>
  <c r="G48"/>
  <c r="G42"/>
  <c r="G34"/>
  <c r="G32"/>
  <c r="G54"/>
  <c r="G46"/>
  <c r="G38"/>
  <c r="G36"/>
  <c r="G22"/>
  <c r="G29"/>
  <c r="H18"/>
  <c r="G24"/>
  <c r="G56"/>
  <c r="G51"/>
  <c r="G49"/>
  <c r="G31"/>
  <c r="G26"/>
  <c r="G55"/>
  <c r="G33"/>
  <c r="G35"/>
  <c r="G21"/>
  <c r="G50"/>
  <c r="G41"/>
  <c r="J18"/>
  <c r="K29" s="1"/>
  <c r="G53"/>
  <c r="G28"/>
  <c r="K31"/>
  <c r="K35"/>
  <c r="K40"/>
  <c r="K43"/>
  <c r="K24"/>
  <c r="G24" i="8"/>
  <c r="G49"/>
  <c r="G52"/>
  <c r="G47"/>
  <c r="G44"/>
  <c r="G27"/>
  <c r="G42"/>
  <c r="G28"/>
  <c r="G31"/>
  <c r="G33"/>
  <c r="G55"/>
  <c r="G56"/>
  <c r="G51"/>
  <c r="G48"/>
  <c r="G30"/>
  <c r="G46"/>
  <c r="G32"/>
  <c r="G22"/>
  <c r="J19"/>
  <c r="G54"/>
  <c r="G41"/>
  <c r="G53"/>
  <c r="G37"/>
  <c r="G34"/>
  <c r="G50"/>
  <c r="G36"/>
  <c r="G29"/>
  <c r="G35"/>
  <c r="G21"/>
  <c r="G25"/>
  <c r="G58"/>
  <c r="G45"/>
  <c r="G57"/>
  <c r="G43"/>
  <c r="G38"/>
  <c r="G39"/>
  <c r="G40"/>
  <c r="G26"/>
  <c r="G23"/>
  <c r="H19"/>
  <c r="AJ22" i="4"/>
  <c r="AH28"/>
  <c r="AJ28" s="1"/>
  <c r="AH25"/>
  <c r="G35" i="2"/>
  <c r="G24"/>
  <c r="G54"/>
  <c r="G49"/>
  <c r="G48"/>
  <c r="G36"/>
  <c r="G57"/>
  <c r="G37"/>
  <c r="G38"/>
  <c r="G29"/>
  <c r="G21"/>
  <c r="G25"/>
  <c r="G27"/>
  <c r="G31"/>
  <c r="G33"/>
  <c r="G58"/>
  <c r="G55"/>
  <c r="G52"/>
  <c r="G40"/>
  <c r="G26"/>
  <c r="G43"/>
  <c r="G42"/>
  <c r="H19"/>
  <c r="G22"/>
  <c r="J19"/>
  <c r="G46"/>
  <c r="G41"/>
  <c r="G39"/>
  <c r="G28"/>
  <c r="G47"/>
  <c r="G53"/>
  <c r="G30"/>
  <c r="G50"/>
  <c r="G45"/>
  <c r="G44"/>
  <c r="G32"/>
  <c r="G51"/>
  <c r="G56"/>
  <c r="G34"/>
  <c r="G23"/>
  <c r="G21" i="1"/>
  <c r="G50"/>
  <c r="G56"/>
  <c r="G57"/>
  <c r="G43"/>
  <c r="G40"/>
  <c r="G38"/>
  <c r="G35"/>
  <c r="G26"/>
  <c r="H19"/>
  <c r="G32"/>
  <c r="G25"/>
  <c r="G54"/>
  <c r="G45"/>
  <c r="G44"/>
  <c r="G47"/>
  <c r="G42"/>
  <c r="G41"/>
  <c r="G27"/>
  <c r="G22"/>
  <c r="G58"/>
  <c r="G49"/>
  <c r="G48"/>
  <c r="G51"/>
  <c r="G46"/>
  <c r="G37"/>
  <c r="G30"/>
  <c r="G23"/>
  <c r="G29"/>
  <c r="G33"/>
  <c r="J19"/>
  <c r="G28"/>
  <c r="G55"/>
  <c r="G52"/>
  <c r="G53"/>
  <c r="G39"/>
  <c r="G36"/>
  <c r="G34"/>
  <c r="G31"/>
  <c r="G24"/>
  <c r="AH29" i="12"/>
  <c r="AJ29" s="1"/>
  <c r="AH21" i="4"/>
  <c r="AJ21" s="1"/>
  <c r="AH24" i="12"/>
  <c r="AJ24" s="1"/>
  <c r="AH36" i="4"/>
  <c r="AJ36" s="1"/>
  <c r="G21" i="10"/>
  <c r="G36"/>
  <c r="J19"/>
  <c r="G24"/>
  <c r="G26"/>
  <c r="G58"/>
  <c r="G49"/>
  <c r="G52"/>
  <c r="G51"/>
  <c r="G42"/>
  <c r="G29"/>
  <c r="G35"/>
  <c r="H19"/>
  <c r="G22"/>
  <c r="G54"/>
  <c r="G45"/>
  <c r="G48"/>
  <c r="G50"/>
  <c r="G41"/>
  <c r="G57"/>
  <c r="G43"/>
  <c r="G37"/>
  <c r="G38"/>
  <c r="G27"/>
  <c r="G44"/>
  <c r="G25"/>
  <c r="G28"/>
  <c r="G32"/>
  <c r="G55"/>
  <c r="G46"/>
  <c r="G39"/>
  <c r="G23"/>
  <c r="G56"/>
  <c r="G40"/>
  <c r="G31"/>
  <c r="G30"/>
  <c r="G34"/>
  <c r="G53"/>
  <c r="G33"/>
  <c r="AH22" i="12"/>
  <c r="AJ22" s="1"/>
  <c r="AH35"/>
  <c r="AJ35" s="1"/>
  <c r="G43" i="3"/>
  <c r="G45"/>
  <c r="G34"/>
  <c r="G26"/>
  <c r="G23"/>
  <c r="H19"/>
  <c r="G35"/>
  <c r="G29"/>
  <c r="G39"/>
  <c r="G41"/>
  <c r="G27"/>
  <c r="G22"/>
  <c r="G42"/>
  <c r="G44"/>
  <c r="J19"/>
  <c r="G31"/>
  <c r="G38"/>
  <c r="G21"/>
  <c r="G32"/>
  <c r="G33"/>
  <c r="G36"/>
  <c r="G24"/>
  <c r="G47"/>
  <c r="G48"/>
  <c r="G28"/>
  <c r="G37"/>
  <c r="G30"/>
  <c r="G25"/>
  <c r="G46"/>
  <c r="G40"/>
  <c r="I53" i="7" l="1"/>
  <c r="I27"/>
  <c r="I28"/>
  <c r="I35"/>
  <c r="I33"/>
  <c r="I24"/>
  <c r="I52"/>
  <c r="I41"/>
  <c r="I34"/>
  <c r="I29"/>
  <c r="I42"/>
  <c r="I58"/>
  <c r="I38"/>
  <c r="I21"/>
  <c r="I46"/>
  <c r="I44"/>
  <c r="I43"/>
  <c r="I32"/>
  <c r="I57"/>
  <c r="I23"/>
  <c r="I55"/>
  <c r="I49"/>
  <c r="I51"/>
  <c r="I47"/>
  <c r="L19"/>
  <c r="I54"/>
  <c r="I31"/>
  <c r="I39"/>
  <c r="I26"/>
  <c r="I48"/>
  <c r="I25"/>
  <c r="I36"/>
  <c r="I56"/>
  <c r="I22"/>
  <c r="I37"/>
  <c r="I45"/>
  <c r="I50"/>
  <c r="I30"/>
  <c r="I40"/>
  <c r="K52"/>
  <c r="K28"/>
  <c r="K57"/>
  <c r="K37"/>
  <c r="K32"/>
  <c r="K34"/>
  <c r="K43"/>
  <c r="K48"/>
  <c r="K39"/>
  <c r="K53"/>
  <c r="K33"/>
  <c r="K56"/>
  <c r="K54"/>
  <c r="K40"/>
  <c r="K26"/>
  <c r="K50"/>
  <c r="K46"/>
  <c r="K22"/>
  <c r="K58"/>
  <c r="K21"/>
  <c r="K35"/>
  <c r="K36"/>
  <c r="K44"/>
  <c r="K23"/>
  <c r="K29"/>
  <c r="K38"/>
  <c r="K55"/>
  <c r="K47"/>
  <c r="K30"/>
  <c r="K41"/>
  <c r="K51"/>
  <c r="K25"/>
  <c r="K45"/>
  <c r="K24"/>
  <c r="K27"/>
  <c r="K31"/>
  <c r="K49"/>
  <c r="K42"/>
  <c r="K30" i="11"/>
  <c r="K21"/>
  <c r="K41"/>
  <c r="K48"/>
  <c r="K55"/>
  <c r="K57"/>
  <c r="K53"/>
  <c r="K51"/>
  <c r="K23"/>
  <c r="K42"/>
  <c r="K44"/>
  <c r="K34"/>
  <c r="K25"/>
  <c r="K49"/>
  <c r="K38"/>
  <c r="K20"/>
  <c r="K32"/>
  <c r="K50"/>
  <c r="K37"/>
  <c r="K54"/>
  <c r="K36"/>
  <c r="K22"/>
  <c r="K47"/>
  <c r="K56"/>
  <c r="K45"/>
  <c r="K27"/>
  <c r="K39"/>
  <c r="K26"/>
  <c r="K28"/>
  <c r="K46"/>
  <c r="K52"/>
  <c r="K33"/>
  <c r="AJ19" i="12"/>
  <c r="AL20" s="1"/>
  <c r="I43" i="11"/>
  <c r="I51"/>
  <c r="I49"/>
  <c r="I40"/>
  <c r="I48"/>
  <c r="I22"/>
  <c r="I55"/>
  <c r="I53"/>
  <c r="I42"/>
  <c r="I54"/>
  <c r="I21"/>
  <c r="I56"/>
  <c r="I30"/>
  <c r="I27"/>
  <c r="I29"/>
  <c r="I20"/>
  <c r="I41"/>
  <c r="I34"/>
  <c r="I31"/>
  <c r="I33"/>
  <c r="I24"/>
  <c r="I28"/>
  <c r="I50"/>
  <c r="I23"/>
  <c r="I35"/>
  <c r="I46"/>
  <c r="I25"/>
  <c r="I39"/>
  <c r="I47"/>
  <c r="I32"/>
  <c r="I57"/>
  <c r="L18"/>
  <c r="I36"/>
  <c r="I52"/>
  <c r="I37"/>
  <c r="I38"/>
  <c r="I44"/>
  <c r="I45"/>
  <c r="I26"/>
  <c r="K53" i="8"/>
  <c r="K58"/>
  <c r="K45"/>
  <c r="K39"/>
  <c r="K26"/>
  <c r="K37"/>
  <c r="K27"/>
  <c r="K31"/>
  <c r="K21"/>
  <c r="K50"/>
  <c r="K57"/>
  <c r="K43"/>
  <c r="K49"/>
  <c r="K44"/>
  <c r="K28"/>
  <c r="K40"/>
  <c r="K30"/>
  <c r="K33"/>
  <c r="K25"/>
  <c r="K52"/>
  <c r="K47"/>
  <c r="K55"/>
  <c r="K48"/>
  <c r="K32"/>
  <c r="K42"/>
  <c r="K34"/>
  <c r="K35"/>
  <c r="K24"/>
  <c r="K56"/>
  <c r="K51"/>
  <c r="K54"/>
  <c r="K41"/>
  <c r="K36"/>
  <c r="K46"/>
  <c r="K38"/>
  <c r="K23"/>
  <c r="K29"/>
  <c r="K22"/>
  <c r="I52"/>
  <c r="I57"/>
  <c r="I54"/>
  <c r="I38"/>
  <c r="I39"/>
  <c r="I49"/>
  <c r="I29"/>
  <c r="I28"/>
  <c r="I27"/>
  <c r="L19"/>
  <c r="I56"/>
  <c r="I42"/>
  <c r="I58"/>
  <c r="I40"/>
  <c r="I41"/>
  <c r="I36"/>
  <c r="I33"/>
  <c r="I30"/>
  <c r="I23"/>
  <c r="I21"/>
  <c r="I55"/>
  <c r="I44"/>
  <c r="I51"/>
  <c r="I46"/>
  <c r="I43"/>
  <c r="I31"/>
  <c r="I37"/>
  <c r="I32"/>
  <c r="I22"/>
  <c r="I25"/>
  <c r="I48"/>
  <c r="I53"/>
  <c r="I50"/>
  <c r="I47"/>
  <c r="I35"/>
  <c r="I45"/>
  <c r="I34"/>
  <c r="I26"/>
  <c r="I24"/>
  <c r="I49" i="2"/>
  <c r="I52"/>
  <c r="I58"/>
  <c r="I51"/>
  <c r="I33"/>
  <c r="I50"/>
  <c r="I31"/>
  <c r="I21"/>
  <c r="I34"/>
  <c r="I26"/>
  <c r="I55"/>
  <c r="I56"/>
  <c r="I42"/>
  <c r="I54"/>
  <c r="I37"/>
  <c r="I38"/>
  <c r="I35"/>
  <c r="I25"/>
  <c r="I36"/>
  <c r="I28"/>
  <c r="I41"/>
  <c r="I44"/>
  <c r="I57"/>
  <c r="I43"/>
  <c r="I53"/>
  <c r="I39"/>
  <c r="I24"/>
  <c r="I22"/>
  <c r="I30"/>
  <c r="I45"/>
  <c r="I48"/>
  <c r="I40"/>
  <c r="I47"/>
  <c r="I29"/>
  <c r="I46"/>
  <c r="I27"/>
  <c r="L19"/>
  <c r="I32"/>
  <c r="I23"/>
  <c r="K56"/>
  <c r="K44"/>
  <c r="K51"/>
  <c r="K38"/>
  <c r="K55"/>
  <c r="K39"/>
  <c r="K40"/>
  <c r="K33"/>
  <c r="K22"/>
  <c r="K23"/>
  <c r="K48"/>
  <c r="K53"/>
  <c r="K54"/>
  <c r="K27"/>
  <c r="K41"/>
  <c r="K45"/>
  <c r="K35"/>
  <c r="K21"/>
  <c r="K26"/>
  <c r="K52"/>
  <c r="K57"/>
  <c r="K43"/>
  <c r="K30"/>
  <c r="K46"/>
  <c r="K49"/>
  <c r="K32"/>
  <c r="K25"/>
  <c r="K28"/>
  <c r="K24"/>
  <c r="K42"/>
  <c r="K47"/>
  <c r="K34"/>
  <c r="K50"/>
  <c r="K58"/>
  <c r="K36"/>
  <c r="K31"/>
  <c r="K37"/>
  <c r="K29"/>
  <c r="I56" i="1"/>
  <c r="I42"/>
  <c r="I47"/>
  <c r="I50"/>
  <c r="I49"/>
  <c r="I35"/>
  <c r="I32"/>
  <c r="I33"/>
  <c r="I25"/>
  <c r="I30"/>
  <c r="I55"/>
  <c r="I44"/>
  <c r="I51"/>
  <c r="I54"/>
  <c r="I37"/>
  <c r="I38"/>
  <c r="I36"/>
  <c r="I24"/>
  <c r="I23"/>
  <c r="I34"/>
  <c r="I48"/>
  <c r="I53"/>
  <c r="I58"/>
  <c r="I40"/>
  <c r="I41"/>
  <c r="I39"/>
  <c r="I26"/>
  <c r="I27"/>
  <c r="L19"/>
  <c r="I52"/>
  <c r="I57"/>
  <c r="I43"/>
  <c r="I46"/>
  <c r="I45"/>
  <c r="I31"/>
  <c r="I28"/>
  <c r="I29"/>
  <c r="I21"/>
  <c r="I22"/>
  <c r="K57"/>
  <c r="K43"/>
  <c r="K46"/>
  <c r="K41"/>
  <c r="K44"/>
  <c r="K28"/>
  <c r="K40"/>
  <c r="K25"/>
  <c r="K30"/>
  <c r="K52"/>
  <c r="K47"/>
  <c r="K50"/>
  <c r="K45"/>
  <c r="K48"/>
  <c r="K32"/>
  <c r="K42"/>
  <c r="K29"/>
  <c r="K34"/>
  <c r="K23"/>
  <c r="K56"/>
  <c r="K51"/>
  <c r="K54"/>
  <c r="K49"/>
  <c r="K35"/>
  <c r="K36"/>
  <c r="K24"/>
  <c r="K33"/>
  <c r="K21"/>
  <c r="K27"/>
  <c r="K53"/>
  <c r="K58"/>
  <c r="K55"/>
  <c r="K38"/>
  <c r="K39"/>
  <c r="K26"/>
  <c r="K37"/>
  <c r="K31"/>
  <c r="K22"/>
  <c r="K40" i="3"/>
  <c r="K24"/>
  <c r="K48"/>
  <c r="K38"/>
  <c r="K45"/>
  <c r="K39"/>
  <c r="K25"/>
  <c r="K23"/>
  <c r="K29"/>
  <c r="K33"/>
  <c r="K44"/>
  <c r="K30"/>
  <c r="K43"/>
  <c r="K31"/>
  <c r="K37"/>
  <c r="K46"/>
  <c r="K22"/>
  <c r="K42"/>
  <c r="K47"/>
  <c r="K26"/>
  <c r="K36"/>
  <c r="K28"/>
  <c r="K34"/>
  <c r="K32"/>
  <c r="K27"/>
  <c r="K35"/>
  <c r="K21"/>
  <c r="K41"/>
  <c r="AJ19" i="4"/>
  <c r="AL20" s="1"/>
  <c r="I44" i="3"/>
  <c r="I38"/>
  <c r="I42"/>
  <c r="I29"/>
  <c r="I21"/>
  <c r="I37"/>
  <c r="I40"/>
  <c r="I36"/>
  <c r="I35"/>
  <c r="I39"/>
  <c r="I22"/>
  <c r="I45"/>
  <c r="I24"/>
  <c r="I30"/>
  <c r="I47"/>
  <c r="I32"/>
  <c r="I33"/>
  <c r="I34"/>
  <c r="I28"/>
  <c r="I25"/>
  <c r="L19"/>
  <c r="I41"/>
  <c r="I48"/>
  <c r="I43"/>
  <c r="I46"/>
  <c r="I31"/>
  <c r="I23"/>
  <c r="I27"/>
  <c r="I26"/>
  <c r="K24" i="10"/>
  <c r="K56"/>
  <c r="K51"/>
  <c r="K54"/>
  <c r="K45"/>
  <c r="K22"/>
  <c r="K28"/>
  <c r="K30"/>
  <c r="K32"/>
  <c r="K34"/>
  <c r="K21"/>
  <c r="K57"/>
  <c r="K43"/>
  <c r="K55"/>
  <c r="K48"/>
  <c r="K58"/>
  <c r="K38"/>
  <c r="K31"/>
  <c r="K40"/>
  <c r="K25"/>
  <c r="K26"/>
  <c r="K52"/>
  <c r="K50"/>
  <c r="K44"/>
  <c r="K36"/>
  <c r="K37"/>
  <c r="K23"/>
  <c r="K53"/>
  <c r="K49"/>
  <c r="K39"/>
  <c r="K46"/>
  <c r="K33"/>
  <c r="K27"/>
  <c r="K47"/>
  <c r="K41"/>
  <c r="K35"/>
  <c r="K42"/>
  <c r="K29"/>
  <c r="I56"/>
  <c r="I42"/>
  <c r="I58"/>
  <c r="I40"/>
  <c r="I30"/>
  <c r="I41"/>
  <c r="I28"/>
  <c r="I37"/>
  <c r="I29"/>
  <c r="L19"/>
  <c r="I52"/>
  <c r="I57"/>
  <c r="I54"/>
  <c r="I45"/>
  <c r="I27"/>
  <c r="I39"/>
  <c r="I26"/>
  <c r="I35"/>
  <c r="I24"/>
  <c r="I55"/>
  <c r="I48"/>
  <c r="I53"/>
  <c r="I50"/>
  <c r="I38"/>
  <c r="I47"/>
  <c r="I36"/>
  <c r="I22"/>
  <c r="I33"/>
  <c r="I25"/>
  <c r="I49"/>
  <c r="I44"/>
  <c r="I51"/>
  <c r="I46"/>
  <c r="I34"/>
  <c r="I43"/>
  <c r="I32"/>
  <c r="I23"/>
  <c r="I31"/>
  <c r="I21"/>
  <c r="M28" i="7" l="1"/>
  <c r="M55"/>
  <c r="M27"/>
  <c r="M50"/>
  <c r="M45"/>
  <c r="M47"/>
  <c r="M39"/>
  <c r="M31"/>
  <c r="M35"/>
  <c r="M24"/>
  <c r="M38"/>
  <c r="M58"/>
  <c r="M21"/>
  <c r="M51"/>
  <c r="M42"/>
  <c r="M56"/>
  <c r="M25"/>
  <c r="M44"/>
  <c r="M54"/>
  <c r="M40"/>
  <c r="M41"/>
  <c r="M32"/>
  <c r="M37"/>
  <c r="M29"/>
  <c r="M52"/>
  <c r="M23"/>
  <c r="M46"/>
  <c r="M48"/>
  <c r="M43"/>
  <c r="M34"/>
  <c r="M57"/>
  <c r="M53"/>
  <c r="M26"/>
  <c r="M33"/>
  <c r="M22"/>
  <c r="M49"/>
  <c r="N19"/>
  <c r="M30"/>
  <c r="M36"/>
  <c r="M24" i="10"/>
  <c r="M47"/>
  <c r="M56" i="11"/>
  <c r="M50"/>
  <c r="M31"/>
  <c r="M46"/>
  <c r="M55"/>
  <c r="M48"/>
  <c r="M53"/>
  <c r="M37"/>
  <c r="M20"/>
  <c r="M32"/>
  <c r="M51"/>
  <c r="M44"/>
  <c r="M57"/>
  <c r="M49"/>
  <c r="M33"/>
  <c r="M21"/>
  <c r="M42"/>
  <c r="M30"/>
  <c r="M47"/>
  <c r="M26"/>
  <c r="M45"/>
  <c r="M29"/>
  <c r="N18"/>
  <c r="M24"/>
  <c r="M40"/>
  <c r="M25"/>
  <c r="M43"/>
  <c r="M34"/>
  <c r="M39"/>
  <c r="M28"/>
  <c r="M36"/>
  <c r="M23"/>
  <c r="M38"/>
  <c r="M41"/>
  <c r="M35"/>
  <c r="M54"/>
  <c r="M52"/>
  <c r="M22"/>
  <c r="M27"/>
  <c r="M58" i="8"/>
  <c r="M40"/>
  <c r="M48"/>
  <c r="M43"/>
  <c r="M37"/>
  <c r="M45"/>
  <c r="M31"/>
  <c r="M21"/>
  <c r="M32"/>
  <c r="M23"/>
  <c r="M53"/>
  <c r="M46"/>
  <c r="M52"/>
  <c r="M47"/>
  <c r="M51"/>
  <c r="M49"/>
  <c r="M35"/>
  <c r="M25"/>
  <c r="M34"/>
  <c r="M26"/>
  <c r="M57"/>
  <c r="M50"/>
  <c r="M56"/>
  <c r="M42"/>
  <c r="M36"/>
  <c r="M29"/>
  <c r="M39"/>
  <c r="M27"/>
  <c r="N19"/>
  <c r="M28"/>
  <c r="M54"/>
  <c r="M55"/>
  <c r="M44"/>
  <c r="M41"/>
  <c r="M33"/>
  <c r="M38"/>
  <c r="M24"/>
  <c r="M22"/>
  <c r="M30"/>
  <c r="M47" i="2"/>
  <c r="M50"/>
  <c r="M41"/>
  <c r="M56"/>
  <c r="M52"/>
  <c r="M33"/>
  <c r="M28"/>
  <c r="M34"/>
  <c r="M24"/>
  <c r="M51"/>
  <c r="M54"/>
  <c r="M55"/>
  <c r="M31"/>
  <c r="M42"/>
  <c r="M37"/>
  <c r="N19"/>
  <c r="M36"/>
  <c r="M29"/>
  <c r="M21"/>
  <c r="M53"/>
  <c r="M58"/>
  <c r="M40"/>
  <c r="M35"/>
  <c r="M45"/>
  <c r="M44"/>
  <c r="M22"/>
  <c r="M23"/>
  <c r="M30"/>
  <c r="M25"/>
  <c r="M57"/>
  <c r="M43"/>
  <c r="M46"/>
  <c r="M39"/>
  <c r="M49"/>
  <c r="M48"/>
  <c r="M38"/>
  <c r="M26"/>
  <c r="M32"/>
  <c r="M27"/>
  <c r="M56" i="1"/>
  <c r="M42"/>
  <c r="M36"/>
  <c r="M37"/>
  <c r="M38"/>
  <c r="M26"/>
  <c r="M22"/>
  <c r="M24"/>
  <c r="M53"/>
  <c r="M50"/>
  <c r="M45"/>
  <c r="M44"/>
  <c r="M39"/>
  <c r="M40"/>
  <c r="M25"/>
  <c r="M27"/>
  <c r="M28"/>
  <c r="M31"/>
  <c r="M57"/>
  <c r="M54"/>
  <c r="M49"/>
  <c r="M48"/>
  <c r="M35"/>
  <c r="M43"/>
  <c r="M29"/>
  <c r="M30"/>
  <c r="M32"/>
  <c r="M23"/>
  <c r="M58"/>
  <c r="M55"/>
  <c r="M52"/>
  <c r="M41"/>
  <c r="M47"/>
  <c r="M33"/>
  <c r="M34"/>
  <c r="M21"/>
  <c r="N19"/>
  <c r="M57" i="10"/>
  <c r="M54"/>
  <c r="M55"/>
  <c r="M48"/>
  <c r="M32"/>
  <c r="M38"/>
  <c r="M29"/>
  <c r="M22"/>
  <c r="M53"/>
  <c r="M50"/>
  <c r="M49"/>
  <c r="M44"/>
  <c r="M43"/>
  <c r="M28"/>
  <c r="M34"/>
  <c r="M35"/>
  <c r="M26"/>
  <c r="N19"/>
  <c r="M51"/>
  <c r="M46"/>
  <c r="M56"/>
  <c r="M42"/>
  <c r="M41"/>
  <c r="M37"/>
  <c r="M30"/>
  <c r="M33"/>
  <c r="M21"/>
  <c r="M23"/>
  <c r="M58"/>
  <c r="M40"/>
  <c r="M52"/>
  <c r="M39"/>
  <c r="M36"/>
  <c r="M45"/>
  <c r="M27"/>
  <c r="M31"/>
  <c r="M25"/>
  <c r="M27" i="3"/>
  <c r="M46"/>
  <c r="M23"/>
  <c r="M35"/>
  <c r="M40"/>
  <c r="M47"/>
  <c r="M30"/>
  <c r="M42"/>
  <c r="N19"/>
  <c r="M31"/>
  <c r="M41"/>
  <c r="M36"/>
  <c r="M25"/>
  <c r="M28"/>
  <c r="M22"/>
  <c r="M39"/>
  <c r="M21"/>
  <c r="M43"/>
  <c r="M38"/>
  <c r="M48"/>
  <c r="M26"/>
  <c r="M45"/>
  <c r="M37"/>
  <c r="M33"/>
  <c r="M24"/>
  <c r="M29"/>
  <c r="M34"/>
  <c r="M44"/>
  <c r="M32"/>
  <c r="O25" i="7" l="1"/>
  <c r="AH25" s="1"/>
  <c r="O53"/>
  <c r="AH53" s="1"/>
  <c r="AJ53" s="1"/>
  <c r="O33"/>
  <c r="AH33" s="1"/>
  <c r="AJ33" s="1"/>
  <c r="O30"/>
  <c r="AH30" s="1"/>
  <c r="AJ30" s="1"/>
  <c r="O35"/>
  <c r="AH35" s="1"/>
  <c r="AJ35" s="1"/>
  <c r="O58"/>
  <c r="AH58" s="1"/>
  <c r="AJ58" s="1"/>
  <c r="O34"/>
  <c r="AH34" s="1"/>
  <c r="AJ34" s="1"/>
  <c r="O39"/>
  <c r="AH39" s="1"/>
  <c r="AJ39" s="1"/>
  <c r="O48"/>
  <c r="AH48" s="1"/>
  <c r="O43"/>
  <c r="AH43" s="1"/>
  <c r="O42"/>
  <c r="AH42" s="1"/>
  <c r="AJ42" s="1"/>
  <c r="O52"/>
  <c r="AH52" s="1"/>
  <c r="AJ52" s="1"/>
  <c r="O45"/>
  <c r="AH45" s="1"/>
  <c r="O41"/>
  <c r="AH41" s="1"/>
  <c r="AJ41" s="1"/>
  <c r="O38"/>
  <c r="AH38" s="1"/>
  <c r="AJ38" s="1"/>
  <c r="O49"/>
  <c r="AH49" s="1"/>
  <c r="O51"/>
  <c r="AH51" s="1"/>
  <c r="O46"/>
  <c r="AH46" s="1"/>
  <c r="O26"/>
  <c r="AH26" s="1"/>
  <c r="AJ26" s="1"/>
  <c r="O36"/>
  <c r="AH36" s="1"/>
  <c r="AJ36" s="1"/>
  <c r="O55"/>
  <c r="AH55" s="1"/>
  <c r="AJ55" s="1"/>
  <c r="O29"/>
  <c r="AH29" s="1"/>
  <c r="AJ29" s="1"/>
  <c r="O31"/>
  <c r="AH31" s="1"/>
  <c r="AJ31" s="1"/>
  <c r="O32"/>
  <c r="AH32" s="1"/>
  <c r="AJ32" s="1"/>
  <c r="O28"/>
  <c r="AH28" s="1"/>
  <c r="AJ28" s="1"/>
  <c r="O44"/>
  <c r="AH44" s="1"/>
  <c r="O50"/>
  <c r="AH50" s="1"/>
  <c r="O24"/>
  <c r="AH24" s="1"/>
  <c r="AJ24" s="1"/>
  <c r="O54"/>
  <c r="AH54" s="1"/>
  <c r="AJ54" s="1"/>
  <c r="O40"/>
  <c r="AH40" s="1"/>
  <c r="AJ40" s="1"/>
  <c r="O23"/>
  <c r="AH23" s="1"/>
  <c r="AJ23" s="1"/>
  <c r="O57"/>
  <c r="AH57" s="1"/>
  <c r="AJ57" s="1"/>
  <c r="O22"/>
  <c r="AH22" s="1"/>
  <c r="AJ22" s="1"/>
  <c r="O21"/>
  <c r="AH21" s="1"/>
  <c r="AJ21" s="1"/>
  <c r="O56"/>
  <c r="AH56" s="1"/>
  <c r="AJ56" s="1"/>
  <c r="O47"/>
  <c r="AH47" s="1"/>
  <c r="O27"/>
  <c r="AH27" s="1"/>
  <c r="AJ27" s="1"/>
  <c r="O37"/>
  <c r="AH37" s="1"/>
  <c r="AJ37" s="1"/>
  <c r="O54" i="11"/>
  <c r="AH54" s="1"/>
  <c r="AJ54" s="1"/>
  <c r="O30"/>
  <c r="AH30" s="1"/>
  <c r="AJ30" s="1"/>
  <c r="O26"/>
  <c r="AH26" s="1"/>
  <c r="AJ26" s="1"/>
  <c r="O35"/>
  <c r="AH35" s="1"/>
  <c r="AJ35" s="1"/>
  <c r="O52"/>
  <c r="AH52" s="1"/>
  <c r="AJ52" s="1"/>
  <c r="O31"/>
  <c r="AH31" s="1"/>
  <c r="AJ31" s="1"/>
  <c r="O25"/>
  <c r="AH25" s="1"/>
  <c r="AJ25" s="1"/>
  <c r="O49"/>
  <c r="AH49" s="1"/>
  <c r="O46"/>
  <c r="AH46" s="1"/>
  <c r="O24"/>
  <c r="AH24" s="1"/>
  <c r="O23"/>
  <c r="AH23" s="1"/>
  <c r="AJ23" s="1"/>
  <c r="O41"/>
  <c r="AH41" s="1"/>
  <c r="AJ41" s="1"/>
  <c r="O27"/>
  <c r="AH27" s="1"/>
  <c r="AJ27" s="1"/>
  <c r="O33"/>
  <c r="AH33" s="1"/>
  <c r="AJ33" s="1"/>
  <c r="O40"/>
  <c r="AH40" s="1"/>
  <c r="AJ40" s="1"/>
  <c r="O34"/>
  <c r="AH34" s="1"/>
  <c r="AJ34" s="1"/>
  <c r="O21"/>
  <c r="AH21" s="1"/>
  <c r="AJ21" s="1"/>
  <c r="O42"/>
  <c r="AH42" s="1"/>
  <c r="O20"/>
  <c r="AH20" s="1"/>
  <c r="AJ20" s="1"/>
  <c r="O32"/>
  <c r="AH32" s="1"/>
  <c r="AJ32" s="1"/>
  <c r="O50"/>
  <c r="AH50" s="1"/>
  <c r="O36"/>
  <c r="AH36" s="1"/>
  <c r="AJ36" s="1"/>
  <c r="O51"/>
  <c r="AH51" s="1"/>
  <c r="AJ51" s="1"/>
  <c r="O57"/>
  <c r="AH57" s="1"/>
  <c r="AJ57" s="1"/>
  <c r="O45"/>
  <c r="AH45" s="1"/>
  <c r="O29"/>
  <c r="AH29" s="1"/>
  <c r="AJ29" s="1"/>
  <c r="O56"/>
  <c r="AH56" s="1"/>
  <c r="AJ56" s="1"/>
  <c r="O28"/>
  <c r="AH28" s="1"/>
  <c r="AJ28" s="1"/>
  <c r="O47"/>
  <c r="AH47" s="1"/>
  <c r="O53"/>
  <c r="AH53" s="1"/>
  <c r="AJ53" s="1"/>
  <c r="O55"/>
  <c r="AH55" s="1"/>
  <c r="AJ55" s="1"/>
  <c r="O22"/>
  <c r="AH22" s="1"/>
  <c r="AJ22" s="1"/>
  <c r="O37"/>
  <c r="AH37" s="1"/>
  <c r="AJ37" s="1"/>
  <c r="O39"/>
  <c r="AH39" s="1"/>
  <c r="AJ39" s="1"/>
  <c r="O44"/>
  <c r="AH44" s="1"/>
  <c r="O43"/>
  <c r="AH43" s="1"/>
  <c r="O38"/>
  <c r="AH38" s="1"/>
  <c r="AJ38" s="1"/>
  <c r="O48"/>
  <c r="AH48" s="1"/>
  <c r="O55" i="8"/>
  <c r="AH55" s="1"/>
  <c r="AJ55" s="1"/>
  <c r="O56"/>
  <c r="AH56" s="1"/>
  <c r="AJ56" s="1"/>
  <c r="O47"/>
  <c r="AH47" s="1"/>
  <c r="O46"/>
  <c r="AH46" s="1"/>
  <c r="O34"/>
  <c r="AH34" s="1"/>
  <c r="AJ34" s="1"/>
  <c r="O39"/>
  <c r="AH39" s="1"/>
  <c r="AJ39" s="1"/>
  <c r="O44"/>
  <c r="AH44" s="1"/>
  <c r="O29"/>
  <c r="O23"/>
  <c r="AH23" s="1"/>
  <c r="AJ23" s="1"/>
  <c r="O41"/>
  <c r="AH41" s="1"/>
  <c r="AJ41" s="1"/>
  <c r="O57"/>
  <c r="AH57" s="1"/>
  <c r="AJ57" s="1"/>
  <c r="O51"/>
  <c r="AH51" s="1"/>
  <c r="O50"/>
  <c r="AH50" s="1"/>
  <c r="O38"/>
  <c r="AH38" s="1"/>
  <c r="AJ38" s="1"/>
  <c r="O32"/>
  <c r="AH32" s="1"/>
  <c r="AJ32" s="1"/>
  <c r="O35"/>
  <c r="AH35" s="1"/>
  <c r="AJ35" s="1"/>
  <c r="O22"/>
  <c r="AH22" s="1"/>
  <c r="AJ22" s="1"/>
  <c r="O54"/>
  <c r="AH54" s="1"/>
  <c r="AJ54" s="1"/>
  <c r="O45"/>
  <c r="AH45" s="1"/>
  <c r="O37"/>
  <c r="AH37" s="1"/>
  <c r="AJ37" s="1"/>
  <c r="O40"/>
  <c r="AH40" s="1"/>
  <c r="AJ40" s="1"/>
  <c r="O27"/>
  <c r="AH27" s="1"/>
  <c r="AJ27" s="1"/>
  <c r="O48"/>
  <c r="AH48" s="1"/>
  <c r="O36"/>
  <c r="AH36" s="1"/>
  <c r="AJ36" s="1"/>
  <c r="O26"/>
  <c r="AH26" s="1"/>
  <c r="AJ26" s="1"/>
  <c r="O31"/>
  <c r="AH31" s="1"/>
  <c r="AJ31" s="1"/>
  <c r="O21"/>
  <c r="AH21" s="1"/>
  <c r="AJ21" s="1"/>
  <c r="O58"/>
  <c r="AH58" s="1"/>
  <c r="AJ58" s="1"/>
  <c r="O49"/>
  <c r="AH49" s="1"/>
  <c r="O52"/>
  <c r="AH52" s="1"/>
  <c r="AJ52" s="1"/>
  <c r="O53"/>
  <c r="AH53" s="1"/>
  <c r="AJ53" s="1"/>
  <c r="O43"/>
  <c r="AH43" s="1"/>
  <c r="O42"/>
  <c r="AH42" s="1"/>
  <c r="AJ42" s="1"/>
  <c r="O30"/>
  <c r="AH30" s="1"/>
  <c r="AJ30" s="1"/>
  <c r="O28"/>
  <c r="AH28" s="1"/>
  <c r="AJ28" s="1"/>
  <c r="O33"/>
  <c r="AH33" s="1"/>
  <c r="AJ33" s="1"/>
  <c r="O25"/>
  <c r="AH25" s="1"/>
  <c r="O24"/>
  <c r="AH24" s="1"/>
  <c r="AJ24" s="1"/>
  <c r="AH29"/>
  <c r="AJ29" s="1"/>
  <c r="O58" i="2"/>
  <c r="AH58" s="1"/>
  <c r="AJ58" s="1"/>
  <c r="O46"/>
  <c r="AH46" s="1"/>
  <c r="O45"/>
  <c r="AH45" s="1"/>
  <c r="O51"/>
  <c r="AH51" s="1"/>
  <c r="O39"/>
  <c r="AH39" s="1"/>
  <c r="AJ39" s="1"/>
  <c r="O53"/>
  <c r="AH53" s="1"/>
  <c r="AJ53" s="1"/>
  <c r="O36"/>
  <c r="AH36" s="1"/>
  <c r="AJ36" s="1"/>
  <c r="O52"/>
  <c r="AH52" s="1"/>
  <c r="AJ52" s="1"/>
  <c r="O40"/>
  <c r="AH40" s="1"/>
  <c r="AJ40" s="1"/>
  <c r="O34"/>
  <c r="AH34" s="1"/>
  <c r="AJ34" s="1"/>
  <c r="O24"/>
  <c r="AH24" s="1"/>
  <c r="AJ24" s="1"/>
  <c r="O35"/>
  <c r="AH35" s="1"/>
  <c r="AJ35" s="1"/>
  <c r="O31"/>
  <c r="AH31" s="1"/>
  <c r="AJ31" s="1"/>
  <c r="O50"/>
  <c r="AH50" s="1"/>
  <c r="O26"/>
  <c r="AH26" s="1"/>
  <c r="AJ26" s="1"/>
  <c r="O38"/>
  <c r="AH38" s="1"/>
  <c r="AJ38" s="1"/>
  <c r="O21"/>
  <c r="AH21" s="1"/>
  <c r="AJ21" s="1"/>
  <c r="O22"/>
  <c r="AH22" s="1"/>
  <c r="AJ22" s="1"/>
  <c r="O49"/>
  <c r="AH49" s="1"/>
  <c r="O57"/>
  <c r="AH57" s="1"/>
  <c r="AJ57" s="1"/>
  <c r="O43"/>
  <c r="AH43" s="1"/>
  <c r="O28"/>
  <c r="AH28" s="1"/>
  <c r="AJ28" s="1"/>
  <c r="O44"/>
  <c r="AH44" s="1"/>
  <c r="O30"/>
  <c r="AH30" s="1"/>
  <c r="AJ30" s="1"/>
  <c r="O29"/>
  <c r="AH29" s="1"/>
  <c r="AJ29" s="1"/>
  <c r="O25"/>
  <c r="AH25" s="1"/>
  <c r="O33"/>
  <c r="AH33" s="1"/>
  <c r="AJ33" s="1"/>
  <c r="O54"/>
  <c r="AH54" s="1"/>
  <c r="AJ54" s="1"/>
  <c r="O55"/>
  <c r="AH55" s="1"/>
  <c r="AJ55" s="1"/>
  <c r="O41"/>
  <c r="AH41" s="1"/>
  <c r="AJ41" s="1"/>
  <c r="O47"/>
  <c r="AH47" s="1"/>
  <c r="O56"/>
  <c r="AH56" s="1"/>
  <c r="AJ56" s="1"/>
  <c r="O42"/>
  <c r="AH42" s="1"/>
  <c r="AJ42" s="1"/>
  <c r="O32"/>
  <c r="AH32" s="1"/>
  <c r="AJ32" s="1"/>
  <c r="O48"/>
  <c r="AH48" s="1"/>
  <c r="O37"/>
  <c r="AH37" s="1"/>
  <c r="AJ37" s="1"/>
  <c r="O23"/>
  <c r="AH23" s="1"/>
  <c r="AJ23" s="1"/>
  <c r="O27"/>
  <c r="AH27" s="1"/>
  <c r="AJ27" s="1"/>
  <c r="O49" i="1"/>
  <c r="AH49" s="1"/>
  <c r="O53"/>
  <c r="AH53" s="1"/>
  <c r="AJ53" s="1"/>
  <c r="O37"/>
  <c r="AH37" s="1"/>
  <c r="AJ37" s="1"/>
  <c r="O46"/>
  <c r="AH46" s="1"/>
  <c r="O28"/>
  <c r="AH28" s="1"/>
  <c r="AJ28" s="1"/>
  <c r="O24"/>
  <c r="AH24" s="1"/>
  <c r="AJ24" s="1"/>
  <c r="O26"/>
  <c r="AH26" s="1"/>
  <c r="AJ26" s="1"/>
  <c r="O58"/>
  <c r="AH58" s="1"/>
  <c r="AJ58" s="1"/>
  <c r="O55"/>
  <c r="AH55" s="1"/>
  <c r="AJ55" s="1"/>
  <c r="O48"/>
  <c r="AH48" s="1"/>
  <c r="O47"/>
  <c r="AH47" s="1"/>
  <c r="O39"/>
  <c r="AH39" s="1"/>
  <c r="AJ39" s="1"/>
  <c r="O40"/>
  <c r="AH40" s="1"/>
  <c r="AJ40" s="1"/>
  <c r="O38"/>
  <c r="AH38" s="1"/>
  <c r="AJ38" s="1"/>
  <c r="O27"/>
  <c r="AH27" s="1"/>
  <c r="AJ27" s="1"/>
  <c r="O35"/>
  <c r="AH35" s="1"/>
  <c r="AJ35" s="1"/>
  <c r="O32"/>
  <c r="AH32" s="1"/>
  <c r="AJ32" s="1"/>
  <c r="O29"/>
  <c r="AH29" s="1"/>
  <c r="AJ29" s="1"/>
  <c r="O50"/>
  <c r="AH50" s="1"/>
  <c r="O56"/>
  <c r="AH56" s="1"/>
  <c r="AJ56" s="1"/>
  <c r="O57"/>
  <c r="AH57" s="1"/>
  <c r="AJ57" s="1"/>
  <c r="O42"/>
  <c r="AH42" s="1"/>
  <c r="AJ42" s="1"/>
  <c r="O30"/>
  <c r="AH30" s="1"/>
  <c r="AJ30" s="1"/>
  <c r="O23"/>
  <c r="AH23" s="1"/>
  <c r="AJ23" s="1"/>
  <c r="O25"/>
  <c r="AH25" s="1"/>
  <c r="O21"/>
  <c r="AH21" s="1"/>
  <c r="AJ21" s="1"/>
  <c r="O54"/>
  <c r="AH54" s="1"/>
  <c r="AJ54" s="1"/>
  <c r="O45"/>
  <c r="AH45" s="1"/>
  <c r="O52"/>
  <c r="AH52" s="1"/>
  <c r="AJ52" s="1"/>
  <c r="O44"/>
  <c r="AH44" s="1"/>
  <c r="O51"/>
  <c r="AH51" s="1"/>
  <c r="O43"/>
  <c r="AH43" s="1"/>
  <c r="O36"/>
  <c r="AH36" s="1"/>
  <c r="AJ36" s="1"/>
  <c r="O34"/>
  <c r="AH34" s="1"/>
  <c r="AJ34" s="1"/>
  <c r="O41"/>
  <c r="O31"/>
  <c r="AH31" s="1"/>
  <c r="AJ31" s="1"/>
  <c r="O22"/>
  <c r="AH22" s="1"/>
  <c r="AJ22" s="1"/>
  <c r="O33"/>
  <c r="AH33" s="1"/>
  <c r="AJ33" s="1"/>
  <c r="AH41"/>
  <c r="AJ41" s="1"/>
  <c r="AH41" i="3"/>
  <c r="AJ41" s="1"/>
  <c r="AH45"/>
  <c r="AJ45" s="1"/>
  <c r="O30"/>
  <c r="AH30" s="1"/>
  <c r="AJ30" s="1"/>
  <c r="O29"/>
  <c r="AH29" s="1"/>
  <c r="AJ29" s="1"/>
  <c r="O47"/>
  <c r="AH47" s="1"/>
  <c r="AJ47" s="1"/>
  <c r="O48"/>
  <c r="AH48" s="1"/>
  <c r="AJ48" s="1"/>
  <c r="O43"/>
  <c r="AH43" s="1"/>
  <c r="AJ43" s="1"/>
  <c r="O35"/>
  <c r="AH35" s="1"/>
  <c r="AJ35" s="1"/>
  <c r="O25"/>
  <c r="AH25" s="1"/>
  <c r="AJ25" s="1"/>
  <c r="O34"/>
  <c r="AH34" s="1"/>
  <c r="AJ34" s="1"/>
  <c r="O21"/>
  <c r="AH21" s="1"/>
  <c r="AJ21" s="1"/>
  <c r="O37"/>
  <c r="AH37" s="1"/>
  <c r="AJ37" s="1"/>
  <c r="O46"/>
  <c r="AH46" s="1"/>
  <c r="AJ46" s="1"/>
  <c r="O32"/>
  <c r="AH32" s="1"/>
  <c r="AJ32" s="1"/>
  <c r="O45"/>
  <c r="O40"/>
  <c r="AH40" s="1"/>
  <c r="AJ40" s="1"/>
  <c r="O38"/>
  <c r="O23"/>
  <c r="AH23" s="1"/>
  <c r="AJ23" s="1"/>
  <c r="O33"/>
  <c r="AH33" s="1"/>
  <c r="AJ33" s="1"/>
  <c r="O22"/>
  <c r="AH22" s="1"/>
  <c r="AJ22" s="1"/>
  <c r="O41"/>
  <c r="O42"/>
  <c r="O36"/>
  <c r="AH36" s="1"/>
  <c r="AJ36" s="1"/>
  <c r="O26"/>
  <c r="AH26" s="1"/>
  <c r="AJ26" s="1"/>
  <c r="O39"/>
  <c r="O27"/>
  <c r="AH27" s="1"/>
  <c r="AJ27" s="1"/>
  <c r="O31"/>
  <c r="AH31" s="1"/>
  <c r="AJ31" s="1"/>
  <c r="O44"/>
  <c r="AH44" s="1"/>
  <c r="AJ44" s="1"/>
  <c r="O24"/>
  <c r="AH24" s="1"/>
  <c r="AJ24" s="1"/>
  <c r="O28"/>
  <c r="AH28" s="1"/>
  <c r="AJ28" s="1"/>
  <c r="O50" i="10"/>
  <c r="AH50" s="1"/>
  <c r="O48"/>
  <c r="AH48" s="1"/>
  <c r="O44"/>
  <c r="AH44" s="1"/>
  <c r="O33"/>
  <c r="AH33" s="1"/>
  <c r="AJ33" s="1"/>
  <c r="O46"/>
  <c r="AH46" s="1"/>
  <c r="O40"/>
  <c r="AH40" s="1"/>
  <c r="AJ40" s="1"/>
  <c r="O21"/>
  <c r="AH21" s="1"/>
  <c r="AJ21" s="1"/>
  <c r="O22"/>
  <c r="AH22" s="1"/>
  <c r="AJ22" s="1"/>
  <c r="O58"/>
  <c r="AH58" s="1"/>
  <c r="AJ58" s="1"/>
  <c r="O55"/>
  <c r="AH55" s="1"/>
  <c r="AJ55" s="1"/>
  <c r="O41"/>
  <c r="AH41" s="1"/>
  <c r="AJ41" s="1"/>
  <c r="O57"/>
  <c r="AH57" s="1"/>
  <c r="AJ57" s="1"/>
  <c r="O47"/>
  <c r="AH47" s="1"/>
  <c r="O37"/>
  <c r="AH37" s="1"/>
  <c r="AJ37" s="1"/>
  <c r="O34"/>
  <c r="AH34" s="1"/>
  <c r="AJ34" s="1"/>
  <c r="O27"/>
  <c r="AH27" s="1"/>
  <c r="AJ27" s="1"/>
  <c r="O49"/>
  <c r="AH49" s="1"/>
  <c r="O52"/>
  <c r="AH52" s="1"/>
  <c r="AJ52" s="1"/>
  <c r="O53"/>
  <c r="AH53" s="1"/>
  <c r="AJ53" s="1"/>
  <c r="O43"/>
  <c r="AH43" s="1"/>
  <c r="O42"/>
  <c r="AH42" s="1"/>
  <c r="AJ42" s="1"/>
  <c r="O38"/>
  <c r="AH38" s="1"/>
  <c r="AJ38" s="1"/>
  <c r="O35"/>
  <c r="AH35" s="1"/>
  <c r="AJ35" s="1"/>
  <c r="O26"/>
  <c r="AH26" s="1"/>
  <c r="AJ26" s="1"/>
  <c r="O25"/>
  <c r="AH25" s="1"/>
  <c r="O36"/>
  <c r="O32"/>
  <c r="AH32" s="1"/>
  <c r="AJ32" s="1"/>
  <c r="O28"/>
  <c r="AH28" s="1"/>
  <c r="AJ28" s="1"/>
  <c r="O54"/>
  <c r="AH54" s="1"/>
  <c r="AJ54" s="1"/>
  <c r="O45"/>
  <c r="AH45" s="1"/>
  <c r="O56"/>
  <c r="AH56" s="1"/>
  <c r="AJ56" s="1"/>
  <c r="O51"/>
  <c r="AH51" s="1"/>
  <c r="O29"/>
  <c r="AH29" s="1"/>
  <c r="AJ29" s="1"/>
  <c r="O39"/>
  <c r="AH39" s="1"/>
  <c r="AJ39" s="1"/>
  <c r="O31"/>
  <c r="AH31" s="1"/>
  <c r="AJ31" s="1"/>
  <c r="O30"/>
  <c r="AH30" s="1"/>
  <c r="AJ30" s="1"/>
  <c r="O23"/>
  <c r="AH23" s="1"/>
  <c r="AJ23" s="1"/>
  <c r="O24"/>
  <c r="AH24" s="1"/>
  <c r="AJ24" s="1"/>
  <c r="AH38" i="3"/>
  <c r="AJ38" s="1"/>
  <c r="AH39"/>
  <c r="AJ39" s="1"/>
  <c r="AH42"/>
  <c r="AJ42" s="1"/>
  <c r="AH36" i="10"/>
  <c r="AJ36" s="1"/>
  <c r="AJ19" i="7" l="1"/>
  <c r="AL20" s="1"/>
  <c r="AJ18" i="11"/>
  <c r="AL19" s="1"/>
  <c r="AJ19" i="8"/>
  <c r="AL20" s="1"/>
  <c r="AJ19" i="2"/>
  <c r="AL20" s="1"/>
  <c r="AJ19" i="1"/>
  <c r="AL20" s="1"/>
  <c r="AJ19" i="10"/>
  <c r="AL20" s="1"/>
  <c r="AJ19" i="3"/>
  <c r="AL20" s="1"/>
</calcChain>
</file>

<file path=xl/sharedStrings.xml><?xml version="1.0" encoding="utf-8"?>
<sst xmlns="http://schemas.openxmlformats.org/spreadsheetml/2006/main" count="2551" uniqueCount="217">
  <si>
    <t>Утверждаю</t>
  </si>
  <si>
    <t>__________________           ______________________</t>
  </si>
  <si>
    <t xml:space="preserve">          (подпись)                      (расшифровка подписи)</t>
  </si>
  <si>
    <t xml:space="preserve">Меню-требование на выдачу продуктов питания № </t>
  </si>
  <si>
    <t>_______</t>
  </si>
  <si>
    <t>Форма по ОКУД</t>
  </si>
  <si>
    <t>0504202</t>
  </si>
  <si>
    <t>Код категрории довольствующихся (группы)</t>
  </si>
  <si>
    <t>Плановая стоимость одного дня, руб</t>
  </si>
  <si>
    <t>Численность довольствующихся по плановой стоимости одного дня</t>
  </si>
  <si>
    <t>Плановоя стоимость на всех довольствующихся, руб.</t>
  </si>
  <si>
    <t>Фактическая стоимость, руб.</t>
  </si>
  <si>
    <t>Дата</t>
  </si>
  <si>
    <t>суммарных категорий</t>
  </si>
  <si>
    <t>по плановой стоимости одного дня</t>
  </si>
  <si>
    <t>по ОКПО</t>
  </si>
  <si>
    <t>Всего:</t>
  </si>
  <si>
    <t>Продукты питания</t>
  </si>
  <si>
    <t>ед. измер.</t>
  </si>
  <si>
    <t>Количество продуктов питания, подлежащих закладке</t>
  </si>
  <si>
    <t>Расход продуктов питания</t>
  </si>
  <si>
    <t>Завтрак</t>
  </si>
  <si>
    <t>Обед</t>
  </si>
  <si>
    <t>наименование</t>
  </si>
  <si>
    <t>код</t>
  </si>
  <si>
    <t>на 1 порцию</t>
  </si>
  <si>
    <t>итого, кол-во</t>
  </si>
  <si>
    <t>цена</t>
  </si>
  <si>
    <t>сумма</t>
  </si>
  <si>
    <t>цена на 1 реб.</t>
  </si>
  <si>
    <t>Количество порций</t>
  </si>
  <si>
    <t>Выход - вес порций</t>
  </si>
  <si>
    <t>кг.</t>
  </si>
  <si>
    <t>шт.</t>
  </si>
  <si>
    <t>"_____" ____________________ 2020г.</t>
  </si>
  <si>
    <t>Учреждение ______________________________________</t>
  </si>
  <si>
    <r>
      <t xml:space="preserve">Структурное подразделение  </t>
    </r>
    <r>
      <rPr>
        <b/>
        <u/>
        <sz val="16"/>
        <color indexed="8"/>
        <rFont val="Calibri"/>
        <family val="2"/>
        <charset val="204"/>
      </rPr>
      <t xml:space="preserve"> 1-4 класс</t>
    </r>
  </si>
  <si>
    <t>1-4 класс</t>
  </si>
  <si>
    <t>завтрак</t>
  </si>
  <si>
    <t>обед</t>
  </si>
  <si>
    <t>заватрак</t>
  </si>
  <si>
    <t>вес на 1 чел.</t>
  </si>
  <si>
    <t>"____" __________2020г.</t>
  </si>
  <si>
    <t>повар ___________________</t>
  </si>
  <si>
    <t>_____________________________</t>
  </si>
  <si>
    <t>ВТОРНИК: 1 НЕДЕЛЯ</t>
  </si>
  <si>
    <t>всего, кг</t>
  </si>
  <si>
    <t>завтрак + обед</t>
  </si>
  <si>
    <t>заватрак+обед</t>
  </si>
  <si>
    <t>Молоко</t>
  </si>
  <si>
    <t>Творог</t>
  </si>
  <si>
    <t>Масло сливочное</t>
  </si>
  <si>
    <t>Сметана</t>
  </si>
  <si>
    <t>Соль</t>
  </si>
  <si>
    <t>Сахар</t>
  </si>
  <si>
    <t>Вода</t>
  </si>
  <si>
    <t>Тушка ЦБ бройлера</t>
  </si>
  <si>
    <t>Филе ЦБ бройлера</t>
  </si>
  <si>
    <t>Мясо говядина бескостное</t>
  </si>
  <si>
    <t>Печень говяжья</t>
  </si>
  <si>
    <t>Рыба с/м мтнтай</t>
  </si>
  <si>
    <t>Крупа гречневая</t>
  </si>
  <si>
    <t>Крупа манная</t>
  </si>
  <si>
    <t>Крупа овсяная "Геркулес"</t>
  </si>
  <si>
    <t>Крупа пшеничная</t>
  </si>
  <si>
    <t>Крупа рисовая</t>
  </si>
  <si>
    <t>Макаронные изделия</t>
  </si>
  <si>
    <t>Мука</t>
  </si>
  <si>
    <t>Капуста</t>
  </si>
  <si>
    <t>Лук</t>
  </si>
  <si>
    <t>Морковь</t>
  </si>
  <si>
    <t>Свекла</t>
  </si>
  <si>
    <t>Картофель</t>
  </si>
  <si>
    <t>Томатная паста</t>
  </si>
  <si>
    <t>Яблоки</t>
  </si>
  <si>
    <t>Чай черный</t>
  </si>
  <si>
    <t>Сухофрукты</t>
  </si>
  <si>
    <t>Сок</t>
  </si>
  <si>
    <t>Шиповник</t>
  </si>
  <si>
    <t>Каша вязкая молочная овсянная "Геркулес" с маслом сливочным и сахаром</t>
  </si>
  <si>
    <t>Хлеб пшеничный</t>
  </si>
  <si>
    <t>Хлеб ржано-пшеничный</t>
  </si>
  <si>
    <t>Чай</t>
  </si>
  <si>
    <t>Плоды свежие (яблоко)</t>
  </si>
  <si>
    <t>Щи из свежей капусты с картофелем</t>
  </si>
  <si>
    <t>Яйца</t>
  </si>
  <si>
    <t>Компот из сухофруктов</t>
  </si>
  <si>
    <t>Молоко сгущенное</t>
  </si>
  <si>
    <t>Шоколад</t>
  </si>
  <si>
    <t>Повидло</t>
  </si>
  <si>
    <t>Чай с лимоном</t>
  </si>
  <si>
    <t>Картофель отварной</t>
  </si>
  <si>
    <t>Компот из свежих яблок</t>
  </si>
  <si>
    <t>Запеканка из творога (с молоком сгущенным)</t>
  </si>
  <si>
    <t>Кофейный напиток с молоком</t>
  </si>
  <si>
    <t>Плов из птицы</t>
  </si>
  <si>
    <t xml:space="preserve">Хлеб пшеничный </t>
  </si>
  <si>
    <t>Кисель из сока плодового</t>
  </si>
  <si>
    <t>Каша жидкая молочная (из рисовой крупы с маслом сливочным и сахаром)</t>
  </si>
  <si>
    <t>Рыба тушенная в томате с овощами</t>
  </si>
  <si>
    <t>Картофельное пюре с маслом сливочным</t>
  </si>
  <si>
    <t>Масло растительное</t>
  </si>
  <si>
    <t>Сухари панировочные</t>
  </si>
  <si>
    <t>Лимонная кислота</t>
  </si>
  <si>
    <t>Дрожжи сухие</t>
  </si>
  <si>
    <t>Лимон</t>
  </si>
  <si>
    <t>Суп-лапша домашняя</t>
  </si>
  <si>
    <t>Кислота лимонная</t>
  </si>
  <si>
    <t>Сухари пшеничные</t>
  </si>
  <si>
    <t>Кофейный напиток</t>
  </si>
  <si>
    <t>Горох лущеный</t>
  </si>
  <si>
    <t>Крахмал картофельный</t>
  </si>
  <si>
    <t>Гвозика</t>
  </si>
  <si>
    <t>Корица молотая</t>
  </si>
  <si>
    <t>Лавровый лист</t>
  </si>
  <si>
    <t>Макароны отварные с сыром</t>
  </si>
  <si>
    <t>Какао с молоком</t>
  </si>
  <si>
    <t>Котлеты рубленные из бройлер-цыплят</t>
  </si>
  <si>
    <t xml:space="preserve"> День 5</t>
  </si>
  <si>
    <t xml:space="preserve"> День 4</t>
  </si>
  <si>
    <t xml:space="preserve"> День 3</t>
  </si>
  <si>
    <t>День 2</t>
  </si>
  <si>
    <t xml:space="preserve"> День 1</t>
  </si>
  <si>
    <t>Сыр</t>
  </si>
  <si>
    <t>Какао порошок</t>
  </si>
  <si>
    <t>Борщ с фасолью и картофелем</t>
  </si>
  <si>
    <t>Чеснок</t>
  </si>
  <si>
    <t>Макаронные изделия отварные с маслом сливочным</t>
  </si>
  <si>
    <t>Хлеб ржаной (ржано-пшеничный)</t>
  </si>
  <si>
    <t>Яйцо</t>
  </si>
  <si>
    <t>Горошек консервированный</t>
  </si>
  <si>
    <t>200/7</t>
  </si>
  <si>
    <t xml:space="preserve">Суп овощной </t>
  </si>
  <si>
    <t>Рис припущенный</t>
  </si>
  <si>
    <t>Крахмал</t>
  </si>
  <si>
    <t>сухари</t>
  </si>
  <si>
    <t>Каша вязкая молочная из риса и пшена (с маслом сливочным и сахаром)</t>
  </si>
  <si>
    <t>Крупа пшено</t>
  </si>
  <si>
    <t>Рассольник Ленинградский</t>
  </si>
  <si>
    <t>Крупа перловая</t>
  </si>
  <si>
    <t>Огурцы соленые</t>
  </si>
  <si>
    <t>Зразы рубленные (с соусом сметанным с томатом)</t>
  </si>
  <si>
    <t>Петрушка</t>
  </si>
  <si>
    <t>Сухари</t>
  </si>
  <si>
    <t>Соус сметанный с томатом</t>
  </si>
  <si>
    <t>Рагу из птицы</t>
  </si>
  <si>
    <t>200/5/5</t>
  </si>
  <si>
    <t>180/5</t>
  </si>
  <si>
    <t>Фасоль</t>
  </si>
  <si>
    <t>Плоды свежие (яблоко, 1 шт)</t>
  </si>
  <si>
    <t>шт</t>
  </si>
  <si>
    <t>Икра кабачковая (пром производства)</t>
  </si>
  <si>
    <t>Икра кабачковая</t>
  </si>
  <si>
    <t>12 лет и старше</t>
  </si>
  <si>
    <r>
      <t xml:space="preserve">Структурное подразделение  </t>
    </r>
    <r>
      <rPr>
        <b/>
        <u/>
        <sz val="16"/>
        <color indexed="8"/>
        <rFont val="Calibri"/>
        <family val="2"/>
        <charset val="204"/>
      </rPr>
      <t xml:space="preserve"> 12 лет и старше</t>
    </r>
  </si>
  <si>
    <t>Вафли (1 шт в инд упаковке)</t>
  </si>
  <si>
    <t>День 6</t>
  </si>
  <si>
    <t xml:space="preserve"> День 8</t>
  </si>
  <si>
    <t>День 9</t>
  </si>
  <si>
    <t xml:space="preserve">  День 10</t>
  </si>
  <si>
    <t>Овощи натуральные свежие (помидоры, огурцы)</t>
  </si>
  <si>
    <t>Помидоры, огурцы</t>
  </si>
  <si>
    <t>Печенье (1 шт в инд упаковке)</t>
  </si>
  <si>
    <t>Помидоры или огурцы</t>
  </si>
  <si>
    <t>Плоды свежие (яблоко, 1шт)</t>
  </si>
  <si>
    <t>Масло сливочное 72,5 % (порциями)</t>
  </si>
  <si>
    <t xml:space="preserve">Печенье </t>
  </si>
  <si>
    <t>Борщ с капустой и картофелем со сметаной</t>
  </si>
  <si>
    <t>Сыр Российский (порциями)</t>
  </si>
  <si>
    <t>Сыр Российский</t>
  </si>
  <si>
    <t xml:space="preserve"> День 11</t>
  </si>
  <si>
    <t>День 12</t>
  </si>
  <si>
    <t xml:space="preserve"> День 14</t>
  </si>
  <si>
    <t xml:space="preserve"> День 13</t>
  </si>
  <si>
    <t xml:space="preserve"> День 15</t>
  </si>
  <si>
    <t>Икра свекольная</t>
  </si>
  <si>
    <t>Вафли (1 шт в инд упаковке</t>
  </si>
  <si>
    <t>100/100</t>
  </si>
  <si>
    <t>100/180</t>
  </si>
  <si>
    <t>250/5</t>
  </si>
  <si>
    <t>Тефтели (1-й варриант) с соусом сметанным с томатом</t>
  </si>
  <si>
    <t>100/50</t>
  </si>
  <si>
    <t>Плоы свежие (яблоко)</t>
  </si>
  <si>
    <t>90/150</t>
  </si>
  <si>
    <t>Фрикадельки из бройлер-цыплят</t>
  </si>
  <si>
    <t>Крупа рисорвая</t>
  </si>
  <si>
    <t>Плоы свежие (яблоко, 1 шт)</t>
  </si>
  <si>
    <t>Биточки рыбные</t>
  </si>
  <si>
    <t>День 7</t>
  </si>
  <si>
    <t>Соки фруктовые и ягодные (яблочный)</t>
  </si>
  <si>
    <t>Суп картофельный с клецками</t>
  </si>
  <si>
    <t>Клецки</t>
  </si>
  <si>
    <t>Клецки готовые</t>
  </si>
  <si>
    <t>Котлеты</t>
  </si>
  <si>
    <t>Биточки</t>
  </si>
  <si>
    <t>Полоды свежие (яблоко 1 шт)</t>
  </si>
  <si>
    <t>Каша рассыпчатая (пшеничная) с маслом сливочным</t>
  </si>
  <si>
    <t>Картофель отварной (с маслом сливочным)</t>
  </si>
  <si>
    <t>Компот из свежих плодов</t>
  </si>
  <si>
    <t>Печенье (1 шт в инд. упаковке)</t>
  </si>
  <si>
    <t>Суп картофельный с бообоовымми (с горохом лущеным)</t>
  </si>
  <si>
    <t>Фругурт Йогурт фруктовый 2,5% (1 шт в инд упаковке)</t>
  </si>
  <si>
    <t>150/6/24</t>
  </si>
  <si>
    <t>Суп картофельный с крупой (рисовой)</t>
  </si>
  <si>
    <t>Каша рассыпчатая (гречневая) с маслом сливочным</t>
  </si>
  <si>
    <t>Каша манная молочная жидкая с маслом сливочным</t>
  </si>
  <si>
    <t>230/5</t>
  </si>
  <si>
    <t>Компот из смеси сухофруктов</t>
  </si>
  <si>
    <t>Омлет с отварным картофелем</t>
  </si>
  <si>
    <t>195/5</t>
  </si>
  <si>
    <t>Котлеты "Школьные"</t>
  </si>
  <si>
    <t>Запеканка из макарон с творогом</t>
  </si>
  <si>
    <t>230/10</t>
  </si>
  <si>
    <t>Круассан в инд упаковке</t>
  </si>
  <si>
    <t>"____" __________2024г.</t>
  </si>
  <si>
    <t>"_____" ____________________ 2024г.</t>
  </si>
  <si>
    <t>230/30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</si>
</sst>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,##0.00&quot;р.&quot;"/>
    <numFmt numFmtId="166" formatCode="0.000"/>
    <numFmt numFmtId="167" formatCode="0.0000"/>
  </numFmts>
  <fonts count="18">
    <font>
      <sz val="11"/>
      <color indexed="8"/>
      <name val="Calibri"/>
      <family val="2"/>
    </font>
    <font>
      <sz val="12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</font>
    <font>
      <sz val="10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u/>
      <sz val="16"/>
      <color indexed="8"/>
      <name val="Calibri"/>
      <family val="2"/>
      <charset val="204"/>
    </font>
    <font>
      <b/>
      <u/>
      <sz val="16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24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9"/>
      <color indexed="8"/>
      <name val="Calibri"/>
      <family val="2"/>
      <charset val="204"/>
    </font>
    <font>
      <sz val="16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5" xfId="0" applyFont="1" applyBorder="1"/>
    <xf numFmtId="0" fontId="4" fillId="0" borderId="6" xfId="0" applyFont="1" applyBorder="1"/>
    <xf numFmtId="166" fontId="4" fillId="0" borderId="6" xfId="0" applyNumberFormat="1" applyFont="1" applyBorder="1"/>
    <xf numFmtId="165" fontId="4" fillId="0" borderId="6" xfId="0" applyNumberFormat="1" applyFont="1" applyBorder="1"/>
    <xf numFmtId="0" fontId="4" fillId="0" borderId="7" xfId="0" applyFont="1" applyBorder="1"/>
    <xf numFmtId="165" fontId="4" fillId="0" borderId="7" xfId="0" applyNumberFormat="1" applyFont="1" applyBorder="1"/>
    <xf numFmtId="2" fontId="4" fillId="0" borderId="7" xfId="0" applyNumberFormat="1" applyFont="1" applyBorder="1"/>
    <xf numFmtId="0" fontId="7" fillId="0" borderId="7" xfId="0" applyFont="1" applyBorder="1"/>
    <xf numFmtId="0" fontId="4" fillId="0" borderId="7" xfId="0" applyNumberFormat="1" applyFont="1" applyBorder="1"/>
    <xf numFmtId="0" fontId="8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/>
    <xf numFmtId="49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14" fontId="3" fillId="0" borderId="16" xfId="0" applyNumberFormat="1" applyFont="1" applyBorder="1" applyAlignment="1"/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166" fontId="7" fillId="0" borderId="6" xfId="0" applyNumberFormat="1" applyFont="1" applyBorder="1"/>
    <xf numFmtId="0" fontId="14" fillId="0" borderId="0" xfId="0" applyFont="1"/>
    <xf numFmtId="0" fontId="1" fillId="0" borderId="20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6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5" fontId="4" fillId="0" borderId="29" xfId="0" applyNumberFormat="1" applyFont="1" applyBorder="1"/>
    <xf numFmtId="165" fontId="4" fillId="0" borderId="20" xfId="0" applyNumberFormat="1" applyFont="1" applyBorder="1"/>
    <xf numFmtId="0" fontId="1" fillId="0" borderId="30" xfId="0" applyFont="1" applyBorder="1"/>
    <xf numFmtId="165" fontId="4" fillId="0" borderId="31" xfId="0" applyNumberFormat="1" applyFont="1" applyBorder="1"/>
    <xf numFmtId="166" fontId="7" fillId="0" borderId="27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0" fontId="10" fillId="0" borderId="0" xfId="0" applyFont="1"/>
    <xf numFmtId="166" fontId="16" fillId="0" borderId="6" xfId="0" applyNumberFormat="1" applyFont="1" applyBorder="1"/>
    <xf numFmtId="167" fontId="4" fillId="0" borderId="6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1" fillId="0" borderId="68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/>
    </xf>
    <xf numFmtId="2" fontId="3" fillId="0" borderId="41" xfId="0" applyNumberFormat="1" applyFont="1" applyBorder="1" applyAlignment="1">
      <alignment horizontal="center"/>
    </xf>
    <xf numFmtId="2" fontId="3" fillId="0" borderId="42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10" fillId="0" borderId="30" xfId="0" applyNumberFormat="1" applyFont="1" applyBorder="1" applyAlignment="1">
      <alignment horizontal="center" wrapText="1"/>
    </xf>
    <xf numFmtId="2" fontId="10" fillId="0" borderId="21" xfId="0" applyNumberFormat="1" applyFont="1" applyBorder="1" applyAlignment="1">
      <alignment horizontal="center" wrapText="1"/>
    </xf>
    <xf numFmtId="2" fontId="10" fillId="0" borderId="56" xfId="0" applyNumberFormat="1" applyFont="1" applyBorder="1" applyAlignment="1">
      <alignment horizontal="center" wrapText="1"/>
    </xf>
    <xf numFmtId="2" fontId="10" fillId="0" borderId="57" xfId="0" applyNumberFormat="1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wrapText="1"/>
    </xf>
    <xf numFmtId="2" fontId="10" fillId="0" borderId="58" xfId="0" applyNumberFormat="1" applyFont="1" applyBorder="1" applyAlignment="1">
      <alignment horizontal="center" wrapText="1"/>
    </xf>
    <xf numFmtId="2" fontId="10" fillId="0" borderId="59" xfId="0" applyNumberFormat="1" applyFont="1" applyBorder="1" applyAlignment="1">
      <alignment horizontal="center" wrapText="1"/>
    </xf>
    <xf numFmtId="2" fontId="10" fillId="0" borderId="60" xfId="0" applyNumberFormat="1" applyFont="1" applyBorder="1" applyAlignment="1">
      <alignment horizontal="center" wrapText="1"/>
    </xf>
    <xf numFmtId="0" fontId="13" fillId="0" borderId="46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" fillId="0" borderId="6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right"/>
    </xf>
    <xf numFmtId="0" fontId="1" fillId="0" borderId="66" xfId="0" applyFont="1" applyBorder="1" applyAlignment="1">
      <alignment horizontal="right"/>
    </xf>
    <xf numFmtId="2" fontId="3" fillId="0" borderId="46" xfId="0" applyNumberFormat="1" applyFont="1" applyBorder="1" applyAlignment="1">
      <alignment horizontal="center"/>
    </xf>
    <xf numFmtId="2" fontId="3" fillId="0" borderId="47" xfId="0" applyNumberFormat="1" applyFont="1" applyBorder="1" applyAlignment="1">
      <alignment horizontal="center"/>
    </xf>
    <xf numFmtId="165" fontId="3" fillId="0" borderId="48" xfId="0" applyNumberFormat="1" applyFont="1" applyBorder="1" applyAlignment="1">
      <alignment horizontal="center"/>
    </xf>
    <xf numFmtId="165" fontId="3" fillId="0" borderId="49" xfId="0" applyNumberFormat="1" applyFont="1" applyBorder="1" applyAlignment="1">
      <alignment horizontal="center"/>
    </xf>
    <xf numFmtId="165" fontId="3" fillId="0" borderId="57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43" xfId="0" applyNumberFormat="1" applyFont="1" applyBorder="1" applyAlignment="1">
      <alignment horizontal="center"/>
    </xf>
    <xf numFmtId="165" fontId="3" fillId="0" borderId="67" xfId="0" applyNumberFormat="1" applyFont="1" applyBorder="1" applyAlignment="1">
      <alignment horizontal="center"/>
    </xf>
    <xf numFmtId="165" fontId="3" fillId="0" borderId="64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2" borderId="43" xfId="0" applyFont="1" applyFill="1" applyBorder="1" applyAlignment="1">
      <alignment horizontal="center"/>
    </xf>
    <xf numFmtId="0" fontId="17" fillId="2" borderId="79" xfId="0" applyFont="1" applyFill="1" applyBorder="1" applyAlignment="1">
      <alignment horizontal="center"/>
    </xf>
    <xf numFmtId="0" fontId="17" fillId="2" borderId="67" xfId="0" applyFont="1" applyFill="1" applyBorder="1" applyAlignment="1">
      <alignment horizontal="center"/>
    </xf>
    <xf numFmtId="0" fontId="17" fillId="2" borderId="80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96" xfId="0" applyNumberFormat="1" applyFont="1" applyBorder="1" applyAlignment="1">
      <alignment horizontal="center" vertical="center"/>
    </xf>
    <xf numFmtId="14" fontId="3" fillId="0" borderId="81" xfId="0" applyNumberFormat="1" applyFont="1" applyBorder="1" applyAlignment="1">
      <alignment horizontal="center"/>
    </xf>
    <xf numFmtId="14" fontId="3" fillId="0" borderId="82" xfId="0" applyNumberFormat="1" applyFont="1" applyBorder="1" applyAlignment="1">
      <alignment horizontal="center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0" borderId="9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4"/>
  <sheetViews>
    <sheetView tabSelected="1" zoomScale="50" zoomScaleNormal="50" workbookViewId="0">
      <selection activeCell="Y32" sqref="Y32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122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79</v>
      </c>
      <c r="E17" s="100"/>
      <c r="F17" s="126" t="s">
        <v>80</v>
      </c>
      <c r="G17" s="100"/>
      <c r="H17" s="126" t="s">
        <v>82</v>
      </c>
      <c r="I17" s="100"/>
      <c r="J17" s="126" t="s">
        <v>164</v>
      </c>
      <c r="K17" s="100"/>
      <c r="L17" s="134" t="s">
        <v>169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84</v>
      </c>
      <c r="U17" s="100"/>
      <c r="V17" s="99" t="s">
        <v>193</v>
      </c>
      <c r="W17" s="100"/>
      <c r="X17" s="126" t="s">
        <v>196</v>
      </c>
      <c r="Y17" s="100"/>
      <c r="Z17" s="126" t="s">
        <v>80</v>
      </c>
      <c r="AA17" s="100"/>
      <c r="AB17" s="132" t="s">
        <v>81</v>
      </c>
      <c r="AC17" s="132"/>
      <c r="AD17" s="126" t="s">
        <v>86</v>
      </c>
      <c r="AE17" s="100"/>
      <c r="AF17" s="126"/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146</v>
      </c>
      <c r="E20" s="96"/>
      <c r="F20" s="95">
        <v>30</v>
      </c>
      <c r="G20" s="96"/>
      <c r="H20" s="95">
        <v>200</v>
      </c>
      <c r="I20" s="96"/>
      <c r="J20" s="95">
        <v>120</v>
      </c>
      <c r="K20" s="96"/>
      <c r="L20" s="95">
        <v>15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100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>
        <v>100</v>
      </c>
      <c r="E21" s="21">
        <f t="shared" ref="E21:E58" si="0">$D$19*D21/1000</f>
        <v>2.2000000000000002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2.2000000000000002</v>
      </c>
      <c r="AI21" s="20"/>
      <c r="AJ21" s="22">
        <f>AH21*AI21</f>
        <v>0</v>
      </c>
      <c r="AK21" s="21">
        <f>D21+F21+H21+J21+L21+N21+P21+R21+T21+V21+X21+Z21+AB21+AD21+AF21</f>
        <v>100</v>
      </c>
      <c r="AL21" s="22">
        <f t="shared" ref="AL21:AL57" si="15">AI21*AK21</f>
        <v>0</v>
      </c>
    </row>
    <row r="22" spans="1:38" ht="30.75" customHeight="1">
      <c r="A22" s="23" t="s">
        <v>169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>
        <v>16</v>
      </c>
      <c r="M22" s="21">
        <f t="shared" si="4"/>
        <v>0.35199999999999998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0.35199999999999998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16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0.22</v>
      </c>
      <c r="AI23" s="23"/>
      <c r="AJ23" s="22">
        <f t="shared" si="17"/>
        <v>0</v>
      </c>
      <c r="AK23" s="21">
        <f t="shared" si="18"/>
        <v>10</v>
      </c>
      <c r="AL23" s="24">
        <f t="shared" si="15"/>
        <v>0</v>
      </c>
    </row>
    <row r="24" spans="1:38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>
        <v>5</v>
      </c>
      <c r="U24" s="21">
        <f t="shared" si="8"/>
        <v>0.11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0.11</v>
      </c>
      <c r="AI24" s="23"/>
      <c r="AJ24" s="22">
        <f t="shared" si="17"/>
        <v>0</v>
      </c>
      <c r="AK24" s="21">
        <f t="shared" si="18"/>
        <v>5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>$J$19*J25/1000</f>
        <v>0</v>
      </c>
      <c r="L25" s="23"/>
      <c r="M25" s="21">
        <f>$L$19*L25/1000</f>
        <v>0</v>
      </c>
      <c r="N25" s="23"/>
      <c r="O25" s="21">
        <f>$N$19*N25/1000</f>
        <v>0</v>
      </c>
      <c r="P25" s="23"/>
      <c r="Q25" s="21">
        <f>$P$19*P25/1000</f>
        <v>0</v>
      </c>
      <c r="R25" s="23"/>
      <c r="S25" s="21">
        <f>$R$19*R25/1000</f>
        <v>0</v>
      </c>
      <c r="T25" s="23"/>
      <c r="U25" s="21">
        <f>$T$19*T25/1000</f>
        <v>0</v>
      </c>
      <c r="V25" s="23"/>
      <c r="W25" s="21">
        <f>$V$19*V25/1000</f>
        <v>0</v>
      </c>
      <c r="X25" s="23"/>
      <c r="Y25" s="21">
        <f>$X$19*X25/1000</f>
        <v>0</v>
      </c>
      <c r="Z25" s="23"/>
      <c r="AA25" s="21">
        <f>$Z$19*Z25/1000</f>
        <v>0</v>
      </c>
      <c r="AB25" s="23"/>
      <c r="AC25" s="21">
        <f>$AB$19*AB25/1000</f>
        <v>0</v>
      </c>
      <c r="AD25" s="23"/>
      <c r="AE25" s="21">
        <f>$AD$19*AD25/1000</f>
        <v>0</v>
      </c>
      <c r="AF25" s="23"/>
      <c r="AG25" s="21">
        <f>$AF$19*AF25/1000</f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>
        <v>0.9</v>
      </c>
      <c r="E26" s="21">
        <f t="shared" si="0"/>
        <v>0.02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</v>
      </c>
      <c r="W26" s="21">
        <f t="shared" si="9"/>
        <v>2.1999999999999999E-2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9.7000000000000003E-2</v>
      </c>
      <c r="AI26" s="23"/>
      <c r="AJ26" s="22">
        <f t="shared" si="17"/>
        <v>0</v>
      </c>
      <c r="AK26" s="21">
        <f t="shared" si="18"/>
        <v>4.4000000000000004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>
        <v>11</v>
      </c>
      <c r="E27" s="21">
        <f t="shared" si="0"/>
        <v>0.24199999999999999</v>
      </c>
      <c r="F27" s="23"/>
      <c r="G27" s="21">
        <f t="shared" si="1"/>
        <v>0</v>
      </c>
      <c r="H27" s="23">
        <v>15</v>
      </c>
      <c r="I27" s="21">
        <f t="shared" si="2"/>
        <v>0.33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20</v>
      </c>
      <c r="AE27" s="21">
        <f t="shared" si="13"/>
        <v>0.44</v>
      </c>
      <c r="AF27" s="23"/>
      <c r="AG27" s="21">
        <f t="shared" si="14"/>
        <v>0</v>
      </c>
      <c r="AH27" s="71">
        <f t="shared" si="16"/>
        <v>1.012</v>
      </c>
      <c r="AI27" s="23"/>
      <c r="AJ27" s="22">
        <f t="shared" si="17"/>
        <v>0</v>
      </c>
      <c r="AK27" s="21">
        <f t="shared" si="18"/>
        <v>46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>
        <v>60</v>
      </c>
      <c r="E28" s="21">
        <f t="shared" si="0"/>
        <v>1.32</v>
      </c>
      <c r="F28" s="23"/>
      <c r="G28" s="21">
        <f t="shared" si="1"/>
        <v>0</v>
      </c>
      <c r="H28" s="23">
        <v>204</v>
      </c>
      <c r="I28" s="21">
        <f t="shared" si="2"/>
        <v>4.4880000000000004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200</v>
      </c>
      <c r="U28" s="21">
        <f t="shared" si="8"/>
        <v>4.4000000000000004</v>
      </c>
      <c r="V28" s="23">
        <v>24</v>
      </c>
      <c r="W28" s="21">
        <f t="shared" si="9"/>
        <v>0.52800000000000002</v>
      </c>
      <c r="X28" s="23">
        <v>126</v>
      </c>
      <c r="Y28" s="21">
        <f t="shared" si="10"/>
        <v>2.7719999999999998</v>
      </c>
      <c r="Z28" s="23"/>
      <c r="AA28" s="21">
        <f t="shared" si="11"/>
        <v>0</v>
      </c>
      <c r="AB28" s="23"/>
      <c r="AC28" s="21">
        <f t="shared" si="12"/>
        <v>0</v>
      </c>
      <c r="AD28" s="23">
        <v>200</v>
      </c>
      <c r="AE28" s="21">
        <f t="shared" si="13"/>
        <v>4.4000000000000004</v>
      </c>
      <c r="AF28" s="23"/>
      <c r="AG28" s="21">
        <f t="shared" si="14"/>
        <v>0</v>
      </c>
      <c r="AH28" s="71">
        <f t="shared" si="16"/>
        <v>17.908000000000001</v>
      </c>
      <c r="AI28" s="25"/>
      <c r="AJ28" s="22">
        <f t="shared" si="17"/>
        <v>0</v>
      </c>
      <c r="AK28" s="21">
        <f t="shared" si="18"/>
        <v>814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T29" s="23"/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</row>
    <row r="30" spans="1:38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74</v>
      </c>
      <c r="W31" s="21">
        <f t="shared" si="9"/>
        <v>1.6279999999999999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1.6279999999999999</v>
      </c>
      <c r="AI31" s="23"/>
      <c r="AJ31" s="22">
        <f t="shared" si="17"/>
        <v>0</v>
      </c>
      <c r="AK31" s="21">
        <f t="shared" si="18"/>
        <v>74</v>
      </c>
      <c r="AL31" s="24">
        <f t="shared" si="15"/>
        <v>0</v>
      </c>
    </row>
    <row r="32" spans="1:38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</row>
    <row r="35" spans="1:38" s="39" customFormat="1" ht="30.75" customHeight="1">
      <c r="A35" s="23" t="s">
        <v>62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</v>
      </c>
      <c r="AI35" s="23"/>
      <c r="AJ35" s="22">
        <f t="shared" si="17"/>
        <v>0</v>
      </c>
      <c r="AK35" s="21">
        <f t="shared" si="18"/>
        <v>0</v>
      </c>
      <c r="AL35" s="24">
        <f t="shared" si="15"/>
        <v>0</v>
      </c>
    </row>
    <row r="36" spans="1:38" ht="30.75" customHeight="1">
      <c r="A36" s="23" t="s">
        <v>63</v>
      </c>
      <c r="B36" s="23"/>
      <c r="C36" s="20" t="s">
        <v>32</v>
      </c>
      <c r="D36" s="23">
        <v>44</v>
      </c>
      <c r="E36" s="21">
        <f t="shared" si="0"/>
        <v>0.96799999999999997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0.96799999999999997</v>
      </c>
      <c r="AI36" s="23"/>
      <c r="AJ36" s="22">
        <f t="shared" si="17"/>
        <v>0</v>
      </c>
      <c r="AK36" s="21">
        <f t="shared" si="18"/>
        <v>44</v>
      </c>
      <c r="AL36" s="24">
        <f t="shared" si="15"/>
        <v>0</v>
      </c>
    </row>
    <row r="37" spans="1:38" ht="30.75" customHeight="1">
      <c r="A37" s="23" t="s">
        <v>64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>
        <v>70</v>
      </c>
      <c r="Y37" s="21">
        <f t="shared" si="10"/>
        <v>1.54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1.54</v>
      </c>
      <c r="AI37" s="23"/>
      <c r="AJ37" s="22">
        <f t="shared" si="17"/>
        <v>0</v>
      </c>
      <c r="AK37" s="21">
        <f t="shared" si="18"/>
        <v>70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50</v>
      </c>
      <c r="U41" s="21">
        <f t="shared" si="8"/>
        <v>1.1000000000000001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1.1000000000000001</v>
      </c>
      <c r="AI41" s="23"/>
      <c r="AJ41" s="22">
        <f t="shared" si="17"/>
        <v>0</v>
      </c>
      <c r="AK41" s="21">
        <f t="shared" si="18"/>
        <v>50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>
        <v>62.5</v>
      </c>
      <c r="U42" s="21">
        <f t="shared" si="8"/>
        <v>1.375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1.375</v>
      </c>
      <c r="AI42" s="23"/>
      <c r="AJ42" s="22">
        <f t="shared" si="17"/>
        <v>0</v>
      </c>
      <c r="AK42" s="21">
        <f t="shared" si="18"/>
        <v>62.5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0.29499999999999998</v>
      </c>
      <c r="AI43" s="23"/>
      <c r="AJ43" s="22"/>
      <c r="AK43" s="21">
        <f t="shared" si="18"/>
        <v>13.39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0.33</v>
      </c>
      <c r="AI44" s="23"/>
      <c r="AJ44" s="22"/>
      <c r="AK44" s="21">
        <f t="shared" si="18"/>
        <v>15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>
        <v>1.2</v>
      </c>
      <c r="U46" s="21">
        <f t="shared" si="8"/>
        <v>2.5999999999999999E-2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2.5999999999999999E-2</v>
      </c>
      <c r="AI46" s="23"/>
      <c r="AJ46" s="22"/>
      <c r="AK46" s="21">
        <f t="shared" si="18"/>
        <v>1.2</v>
      </c>
      <c r="AL46" s="24"/>
    </row>
    <row r="47" spans="1:38" ht="30.75" customHeight="1">
      <c r="A47" s="23" t="s">
        <v>195</v>
      </c>
      <c r="B47" s="23"/>
      <c r="C47" s="20" t="s">
        <v>33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>
        <v>1</v>
      </c>
      <c r="K47" s="21">
        <f>$J$19*J47</f>
        <v>22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22</v>
      </c>
      <c r="AI47" s="23"/>
      <c r="AJ47" s="22"/>
      <c r="AK47" s="21">
        <f t="shared" si="18"/>
        <v>1</v>
      </c>
      <c r="AL47" s="24"/>
    </row>
    <row r="48" spans="1:38" ht="30.75" customHeight="1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0.05</v>
      </c>
      <c r="I48" s="21">
        <f t="shared" si="2"/>
        <v>1E-3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1E-3</v>
      </c>
      <c r="AI48" s="23"/>
      <c r="AJ48" s="22"/>
      <c r="AK48" s="21">
        <f t="shared" si="18"/>
        <v>0.05</v>
      </c>
      <c r="AL48" s="24"/>
    </row>
    <row r="49" spans="1:38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>
        <v>20</v>
      </c>
      <c r="AE49" s="21">
        <f t="shared" si="13"/>
        <v>0.44</v>
      </c>
      <c r="AF49" s="23"/>
      <c r="AG49" s="21">
        <f t="shared" si="14"/>
        <v>0</v>
      </c>
      <c r="AH49" s="71">
        <f t="shared" si="16"/>
        <v>0.44</v>
      </c>
      <c r="AI49" s="23"/>
      <c r="AJ49" s="22"/>
      <c r="AK49" s="21">
        <f t="shared" si="18"/>
        <v>20</v>
      </c>
      <c r="AL49" s="24"/>
    </row>
    <row r="50" spans="1:38" ht="30.75" customHeight="1">
      <c r="A50" s="23" t="s">
        <v>103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>
        <v>0.2</v>
      </c>
      <c r="AE50" s="21">
        <f t="shared" si="13"/>
        <v>4.0000000000000001E-3</v>
      </c>
      <c r="AF50" s="23"/>
      <c r="AG50" s="21">
        <f t="shared" si="14"/>
        <v>0</v>
      </c>
      <c r="AH50" s="71">
        <f t="shared" si="16"/>
        <v>4.0000000000000001E-3</v>
      </c>
      <c r="AI50" s="23"/>
      <c r="AJ50" s="22"/>
      <c r="AK50" s="21">
        <f t="shared" si="18"/>
        <v>0.2</v>
      </c>
      <c r="AL50" s="24"/>
    </row>
    <row r="51" spans="1:38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18</v>
      </c>
      <c r="W52" s="21">
        <f t="shared" si="9"/>
        <v>0.39600000000000002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1.716</v>
      </c>
      <c r="AI52" s="23"/>
      <c r="AJ52" s="22">
        <f t="shared" si="17"/>
        <v>0</v>
      </c>
      <c r="AK52" s="21">
        <f t="shared" si="18"/>
        <v>78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161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85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0</v>
      </c>
      <c r="AI55" s="23"/>
      <c r="AJ55" s="22">
        <f t="shared" si="17"/>
        <v>0</v>
      </c>
      <c r="AK55" s="21">
        <f t="shared" si="18"/>
        <v>0</v>
      </c>
      <c r="AL55" s="24">
        <f t="shared" si="15"/>
        <v>0</v>
      </c>
    </row>
    <row r="56" spans="1:38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0</v>
      </c>
      <c r="AI56" s="23"/>
      <c r="AJ56" s="22">
        <f t="shared" si="17"/>
        <v>0</v>
      </c>
      <c r="AK56" s="21">
        <f t="shared" si="18"/>
        <v>0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6</v>
      </c>
      <c r="W57" s="21">
        <f t="shared" si="9"/>
        <v>0.13200000000000001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0.24199999999999999</v>
      </c>
      <c r="AI57" s="23"/>
      <c r="AJ57" s="22">
        <f t="shared" si="17"/>
        <v>0</v>
      </c>
      <c r="AK57" s="21">
        <f t="shared" si="18"/>
        <v>11</v>
      </c>
      <c r="AL57" s="24">
        <f t="shared" si="15"/>
        <v>0</v>
      </c>
    </row>
    <row r="58" spans="1:38" s="39" customFormat="1" ht="30.75" customHeight="1">
      <c r="A58" s="23" t="s">
        <v>102</v>
      </c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>
        <v>10</v>
      </c>
      <c r="W58" s="21">
        <f t="shared" si="9"/>
        <v>0.22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0.22</v>
      </c>
      <c r="AI58" s="23"/>
      <c r="AJ58" s="22">
        <f t="shared" si="17"/>
        <v>0</v>
      </c>
      <c r="AK58" s="21">
        <f t="shared" si="18"/>
        <v>10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H13:L13"/>
    <mergeCell ref="M13:N13"/>
    <mergeCell ref="O13:P13"/>
    <mergeCell ref="Q13:R13"/>
    <mergeCell ref="M11:N11"/>
    <mergeCell ref="O11:P11"/>
    <mergeCell ref="Q11:R11"/>
    <mergeCell ref="T9:AF11"/>
    <mergeCell ref="H12:L12"/>
    <mergeCell ref="M12:N12"/>
    <mergeCell ref="O12:P12"/>
    <mergeCell ref="AG9:AH11"/>
    <mergeCell ref="H10:J10"/>
    <mergeCell ref="K10:L10"/>
    <mergeCell ref="M10:N10"/>
    <mergeCell ref="O10:P10"/>
    <mergeCell ref="Q10:R10"/>
    <mergeCell ref="H11:J11"/>
    <mergeCell ref="K11:L11"/>
    <mergeCell ref="AH15:AK17"/>
    <mergeCell ref="D16:Q16"/>
    <mergeCell ref="R16:AG16"/>
    <mergeCell ref="A17:A18"/>
    <mergeCell ref="B17:B18"/>
    <mergeCell ref="D17:E17"/>
    <mergeCell ref="F17:G17"/>
    <mergeCell ref="H17:I17"/>
    <mergeCell ref="Q12:R12"/>
    <mergeCell ref="C12:E12"/>
    <mergeCell ref="F12:G12"/>
    <mergeCell ref="X17:Y17"/>
    <mergeCell ref="Z17:AA17"/>
    <mergeCell ref="AB17:AC17"/>
    <mergeCell ref="AD17:AE17"/>
    <mergeCell ref="AF17:AG17"/>
    <mergeCell ref="J17:K17"/>
    <mergeCell ref="L17:M17"/>
    <mergeCell ref="N17:O17"/>
    <mergeCell ref="P17:Q17"/>
    <mergeCell ref="R17:S17"/>
    <mergeCell ref="AF20:AG20"/>
    <mergeCell ref="AF19:AG19"/>
    <mergeCell ref="D20:E20"/>
    <mergeCell ref="F20:G20"/>
    <mergeCell ref="H20:I20"/>
    <mergeCell ref="J20:K20"/>
    <mergeCell ref="L20:M20"/>
    <mergeCell ref="X20:Y20"/>
    <mergeCell ref="V19:W19"/>
    <mergeCell ref="X19:Y19"/>
    <mergeCell ref="Z19:AA19"/>
    <mergeCell ref="AB19:AC19"/>
    <mergeCell ref="AD19:AE19"/>
    <mergeCell ref="Z20:AA20"/>
    <mergeCell ref="AB20:AC20"/>
    <mergeCell ref="AD20:AE20"/>
    <mergeCell ref="F19:G19"/>
    <mergeCell ref="H19:I19"/>
    <mergeCell ref="J19:K19"/>
    <mergeCell ref="L19:M19"/>
    <mergeCell ref="N19:O19"/>
    <mergeCell ref="P19:Q19"/>
    <mergeCell ref="R19:S19"/>
    <mergeCell ref="T19:U19"/>
    <mergeCell ref="B10:E10"/>
    <mergeCell ref="F10:G10"/>
    <mergeCell ref="B11:E11"/>
    <mergeCell ref="F11:G11"/>
    <mergeCell ref="D19:E19"/>
    <mergeCell ref="V20:W20"/>
    <mergeCell ref="N20:O20"/>
    <mergeCell ref="P20:Q20"/>
    <mergeCell ref="R20:S20"/>
    <mergeCell ref="T20:U20"/>
    <mergeCell ref="V17:W17"/>
    <mergeCell ref="T17:U17"/>
    <mergeCell ref="A15:B16"/>
    <mergeCell ref="C15:C18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64"/>
  <sheetViews>
    <sheetView topLeftCell="A7" zoomScale="50" zoomScaleNormal="50" workbookViewId="0">
      <selection activeCell="AA37" sqref="AA37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11.710937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10.7109375" customWidth="1"/>
    <col min="33" max="33" width="12.71093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159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136</v>
      </c>
      <c r="E17" s="100"/>
      <c r="F17" s="126" t="s">
        <v>80</v>
      </c>
      <c r="G17" s="100"/>
      <c r="H17" s="126" t="s">
        <v>94</v>
      </c>
      <c r="I17" s="100"/>
      <c r="J17" s="126" t="s">
        <v>186</v>
      </c>
      <c r="K17" s="100"/>
      <c r="L17" s="134" t="s">
        <v>168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138</v>
      </c>
      <c r="U17" s="100"/>
      <c r="V17" s="99" t="s">
        <v>141</v>
      </c>
      <c r="W17" s="100"/>
      <c r="X17" s="126" t="s">
        <v>144</v>
      </c>
      <c r="Y17" s="100"/>
      <c r="Z17" s="126" t="s">
        <v>204</v>
      </c>
      <c r="AA17" s="100"/>
      <c r="AB17" s="132" t="s">
        <v>80</v>
      </c>
      <c r="AC17" s="132"/>
      <c r="AD17" s="132" t="s">
        <v>128</v>
      </c>
      <c r="AE17" s="132"/>
      <c r="AF17" s="126" t="s">
        <v>92</v>
      </c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146</v>
      </c>
      <c r="E20" s="96"/>
      <c r="F20" s="95">
        <v>30</v>
      </c>
      <c r="G20" s="96"/>
      <c r="H20" s="95">
        <v>200</v>
      </c>
      <c r="I20" s="96"/>
      <c r="J20" s="95">
        <v>120</v>
      </c>
      <c r="K20" s="96"/>
      <c r="L20" s="95">
        <v>15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100</v>
      </c>
      <c r="W20" s="96"/>
      <c r="X20" s="95">
        <v>30</v>
      </c>
      <c r="Y20" s="96"/>
      <c r="Z20" s="95">
        <v>180</v>
      </c>
      <c r="AA20" s="96"/>
      <c r="AB20" s="95">
        <v>30</v>
      </c>
      <c r="AC20" s="96"/>
      <c r="AD20" s="95">
        <v>30</v>
      </c>
      <c r="AE20" s="96"/>
      <c r="AF20" s="95">
        <v>200</v>
      </c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>
        <v>100</v>
      </c>
      <c r="E21" s="21">
        <f t="shared" ref="E21:E58" si="0">$D$19*D21/1000</f>
        <v>2.2000000000000002</v>
      </c>
      <c r="F21" s="20"/>
      <c r="G21" s="21">
        <f t="shared" ref="G21:G58" si="1">$F$19*F21/1000</f>
        <v>0</v>
      </c>
      <c r="H21" s="20">
        <v>100</v>
      </c>
      <c r="I21" s="21">
        <f t="shared" ref="I21:I58" si="2">$H$19*H21/1000</f>
        <v>2.2000000000000002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4.4000000000000004</v>
      </c>
      <c r="AI21" s="20"/>
      <c r="AJ21" s="22">
        <f>AH21*AI21</f>
        <v>0</v>
      </c>
      <c r="AK21" s="21">
        <f>D21+F21+H21+J21+L21+N21+P21+R21+T21+V21+X21+Z21+AB21+AD21+AF21</f>
        <v>200</v>
      </c>
      <c r="AL21" s="22">
        <f t="shared" ref="AL21:AL57" si="15">AI21*AK21</f>
        <v>0</v>
      </c>
    </row>
    <row r="22" spans="1:38" ht="30.75" customHeight="1">
      <c r="A22" s="23" t="s">
        <v>169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>
        <v>16</v>
      </c>
      <c r="M22" s="21">
        <f t="shared" si="4"/>
        <v>0.35199999999999998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0.35199999999999998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16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/>
      <c r="Y23" s="21">
        <f t="shared" si="10"/>
        <v>0</v>
      </c>
      <c r="Z23" s="23">
        <v>5</v>
      </c>
      <c r="AA23" s="21">
        <f t="shared" si="11"/>
        <v>0.11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0.22</v>
      </c>
      <c r="AI23" s="23"/>
      <c r="AJ23" s="22">
        <f t="shared" si="17"/>
        <v>0</v>
      </c>
      <c r="AK23" s="21">
        <f t="shared" si="18"/>
        <v>10</v>
      </c>
      <c r="AL23" s="24">
        <f t="shared" si="15"/>
        <v>0</v>
      </c>
    </row>
    <row r="24" spans="1:38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>
        <v>7.5</v>
      </c>
      <c r="Y24" s="21">
        <f t="shared" si="10"/>
        <v>0.16500000000000001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0.16500000000000001</v>
      </c>
      <c r="AI24" s="23"/>
      <c r="AJ24" s="22">
        <f t="shared" si="17"/>
        <v>0</v>
      </c>
      <c r="AK24" s="21">
        <f t="shared" si="18"/>
        <v>7.5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>
        <v>0.9</v>
      </c>
      <c r="E26" s="21">
        <f t="shared" si="0"/>
        <v>0.02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</v>
      </c>
      <c r="W26" s="21">
        <f t="shared" si="9"/>
        <v>2.1999999999999999E-2</v>
      </c>
      <c r="X26" s="23">
        <v>0.3</v>
      </c>
      <c r="Y26" s="21">
        <f t="shared" si="10"/>
        <v>7.0000000000000001E-3</v>
      </c>
      <c r="Z26" s="23">
        <v>1</v>
      </c>
      <c r="AA26" s="21">
        <f t="shared" si="11"/>
        <v>2.1999999999999999E-2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0.104</v>
      </c>
      <c r="AI26" s="23"/>
      <c r="AJ26" s="22">
        <f t="shared" si="17"/>
        <v>0</v>
      </c>
      <c r="AK26" s="21">
        <f t="shared" si="18"/>
        <v>4.7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>
        <v>11</v>
      </c>
      <c r="E27" s="21">
        <f t="shared" si="0"/>
        <v>0.24199999999999999</v>
      </c>
      <c r="F27" s="23"/>
      <c r="G27" s="21">
        <f t="shared" si="1"/>
        <v>0</v>
      </c>
      <c r="H27" s="23">
        <v>20</v>
      </c>
      <c r="I27" s="21">
        <f t="shared" si="2"/>
        <v>0.44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/>
      <c r="AE27" s="21">
        <f t="shared" si="13"/>
        <v>0</v>
      </c>
      <c r="AF27" s="23">
        <v>24</v>
      </c>
      <c r="AG27" s="21">
        <f t="shared" si="14"/>
        <v>0.52800000000000002</v>
      </c>
      <c r="AH27" s="71">
        <f t="shared" si="16"/>
        <v>1.21</v>
      </c>
      <c r="AI27" s="23"/>
      <c r="AJ27" s="22">
        <f t="shared" si="17"/>
        <v>0</v>
      </c>
      <c r="AK27" s="21">
        <f t="shared" si="18"/>
        <v>55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>
        <v>65</v>
      </c>
      <c r="E28" s="21">
        <f t="shared" si="0"/>
        <v>1.43</v>
      </c>
      <c r="F28" s="23"/>
      <c r="G28" s="21">
        <f t="shared" si="1"/>
        <v>0</v>
      </c>
      <c r="H28" s="23">
        <v>120</v>
      </c>
      <c r="I28" s="21">
        <f t="shared" si="2"/>
        <v>2.64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187.5</v>
      </c>
      <c r="U28" s="21">
        <f t="shared" si="8"/>
        <v>4.125</v>
      </c>
      <c r="V28" s="23">
        <v>15.71</v>
      </c>
      <c r="W28" s="21">
        <f t="shared" si="9"/>
        <v>0.34599999999999997</v>
      </c>
      <c r="X28" s="23">
        <v>22.5</v>
      </c>
      <c r="Y28" s="21">
        <f t="shared" si="10"/>
        <v>0.495</v>
      </c>
      <c r="Z28" s="23">
        <v>124.25</v>
      </c>
      <c r="AA28" s="21">
        <f t="shared" si="11"/>
        <v>2.734</v>
      </c>
      <c r="AB28" s="23"/>
      <c r="AC28" s="21">
        <f t="shared" si="12"/>
        <v>0</v>
      </c>
      <c r="AD28" s="23"/>
      <c r="AE28" s="21">
        <f t="shared" si="13"/>
        <v>0</v>
      </c>
      <c r="AF28" s="23">
        <v>172</v>
      </c>
      <c r="AG28" s="21">
        <f t="shared" si="14"/>
        <v>3.7839999999999998</v>
      </c>
      <c r="AH28" s="71">
        <f t="shared" si="16"/>
        <v>15.554</v>
      </c>
      <c r="AI28" s="25"/>
      <c r="AJ28" s="22">
        <f t="shared" si="17"/>
        <v>0</v>
      </c>
      <c r="AK28" s="21">
        <f t="shared" si="18"/>
        <v>706.96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</row>
    <row r="30" spans="1:38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54.28</v>
      </c>
      <c r="W31" s="21">
        <f t="shared" si="9"/>
        <v>1.194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1.194</v>
      </c>
      <c r="AI31" s="23"/>
      <c r="AJ31" s="22">
        <f t="shared" si="17"/>
        <v>0</v>
      </c>
      <c r="AK31" s="21">
        <f t="shared" si="18"/>
        <v>54.28</v>
      </c>
      <c r="AL31" s="24">
        <f t="shared" si="15"/>
        <v>0</v>
      </c>
    </row>
    <row r="32" spans="1:38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>
        <v>83.3</v>
      </c>
      <c r="AA34" s="21">
        <f t="shared" si="11"/>
        <v>1.833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1.833</v>
      </c>
      <c r="AI34" s="23"/>
      <c r="AJ34" s="22">
        <f t="shared" si="17"/>
        <v>0</v>
      </c>
      <c r="AK34" s="21">
        <f t="shared" si="18"/>
        <v>83.3</v>
      </c>
      <c r="AL34" s="24">
        <f t="shared" si="15"/>
        <v>0</v>
      </c>
    </row>
    <row r="35" spans="1:38" s="39" customFormat="1" ht="30.75" customHeight="1">
      <c r="A35" s="23" t="s">
        <v>139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>
        <v>5</v>
      </c>
      <c r="U35" s="21">
        <f t="shared" si="8"/>
        <v>0.11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0.11</v>
      </c>
      <c r="AI35" s="23"/>
      <c r="AJ35" s="22">
        <f t="shared" si="17"/>
        <v>0</v>
      </c>
      <c r="AK35" s="21">
        <f t="shared" si="18"/>
        <v>5</v>
      </c>
      <c r="AL35" s="24">
        <f t="shared" si="15"/>
        <v>0</v>
      </c>
    </row>
    <row r="36" spans="1:38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137</v>
      </c>
      <c r="B37" s="23"/>
      <c r="C37" s="23" t="s">
        <v>32</v>
      </c>
      <c r="D37" s="23">
        <v>19</v>
      </c>
      <c r="E37" s="21">
        <f t="shared" si="0"/>
        <v>0.41799999999999998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0.41799999999999998</v>
      </c>
      <c r="AI37" s="23"/>
      <c r="AJ37" s="22">
        <f t="shared" si="17"/>
        <v>0</v>
      </c>
      <c r="AK37" s="21">
        <f t="shared" si="18"/>
        <v>19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>
        <v>14</v>
      </c>
      <c r="E38" s="21">
        <f t="shared" si="0"/>
        <v>0.308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0.308</v>
      </c>
      <c r="AI38" s="23"/>
      <c r="AJ38" s="22">
        <f t="shared" si="17"/>
        <v>0</v>
      </c>
      <c r="AK38" s="21">
        <f t="shared" si="18"/>
        <v>14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>
        <v>2.25</v>
      </c>
      <c r="Y40" s="21">
        <f t="shared" si="10"/>
        <v>0.05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0.05</v>
      </c>
      <c r="AI40" s="23"/>
      <c r="AJ40" s="22">
        <f t="shared" si="17"/>
        <v>0</v>
      </c>
      <c r="AK40" s="21">
        <f t="shared" si="18"/>
        <v>2.25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125</v>
      </c>
      <c r="U41" s="21">
        <f t="shared" si="8"/>
        <v>2.75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2.75</v>
      </c>
      <c r="AI41" s="23"/>
      <c r="AJ41" s="22">
        <f t="shared" si="17"/>
        <v>0</v>
      </c>
      <c r="AK41" s="21">
        <f t="shared" si="18"/>
        <v>125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5.95</v>
      </c>
      <c r="U43" s="21">
        <f t="shared" si="8"/>
        <v>0.13100000000000001</v>
      </c>
      <c r="V43" s="23">
        <v>44.21</v>
      </c>
      <c r="W43" s="21">
        <f t="shared" si="9"/>
        <v>0.97299999999999998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1.1040000000000001</v>
      </c>
      <c r="AI43" s="23"/>
      <c r="AJ43" s="22"/>
      <c r="AK43" s="21">
        <f t="shared" si="18"/>
        <v>50.16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13.33</v>
      </c>
      <c r="U44" s="21">
        <f t="shared" si="8"/>
        <v>0.29299999999999998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0.29299999999999998</v>
      </c>
      <c r="AI44" s="23"/>
      <c r="AJ44" s="22"/>
      <c r="AK44" s="21">
        <f t="shared" si="18"/>
        <v>13.33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>
        <v>1.44</v>
      </c>
      <c r="Y46" s="21">
        <f t="shared" si="10"/>
        <v>3.2000000000000001E-2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3.2000000000000001E-2</v>
      </c>
      <c r="AI46" s="23"/>
      <c r="AJ46" s="22"/>
      <c r="AK46" s="21">
        <f t="shared" si="18"/>
        <v>1.44</v>
      </c>
      <c r="AL46" s="24"/>
    </row>
    <row r="47" spans="1:38" ht="30.75" customHeight="1">
      <c r="A47" s="23" t="s">
        <v>142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>
        <v>4.28</v>
      </c>
      <c r="W47" s="21">
        <f t="shared" si="9"/>
        <v>9.4E-2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9.4E-2</v>
      </c>
      <c r="AI47" s="23"/>
      <c r="AJ47" s="22"/>
      <c r="AK47" s="21">
        <f t="shared" si="18"/>
        <v>4.28</v>
      </c>
      <c r="AL47" s="24"/>
    </row>
    <row r="48" spans="1:38" ht="30.75" customHeight="1">
      <c r="A48" s="23" t="s">
        <v>83</v>
      </c>
      <c r="B48" s="23"/>
      <c r="C48" s="20" t="s">
        <v>33</v>
      </c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>
        <v>1</v>
      </c>
      <c r="K48" s="21">
        <f>$J$19*J48</f>
        <v>22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22</v>
      </c>
      <c r="AI48" s="23"/>
      <c r="AJ48" s="22"/>
      <c r="AK48" s="21">
        <f t="shared" si="18"/>
        <v>1</v>
      </c>
      <c r="AL48" s="24"/>
    </row>
    <row r="49" spans="1:38" ht="30.75" customHeight="1">
      <c r="A49" s="23" t="s">
        <v>103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>
        <v>0.2</v>
      </c>
      <c r="AG49" s="21">
        <f t="shared" si="14"/>
        <v>4.0000000000000001E-3</v>
      </c>
      <c r="AH49" s="71">
        <f t="shared" si="16"/>
        <v>4.0000000000000001E-3</v>
      </c>
      <c r="AI49" s="23"/>
      <c r="AJ49" s="22"/>
      <c r="AK49" s="21">
        <f t="shared" si="18"/>
        <v>0.2</v>
      </c>
      <c r="AL49" s="24"/>
    </row>
    <row r="50" spans="1:38" ht="30.75" customHeight="1">
      <c r="A50" s="23" t="s">
        <v>143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>
        <v>8.57</v>
      </c>
      <c r="W50" s="21">
        <f t="shared" si="9"/>
        <v>0.189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0.189</v>
      </c>
      <c r="AI50" s="23"/>
      <c r="AJ50" s="22"/>
      <c r="AK50" s="21">
        <f t="shared" si="18"/>
        <v>8.57</v>
      </c>
      <c r="AL50" s="24"/>
    </row>
    <row r="51" spans="1:38" ht="30.75" customHeight="1">
      <c r="A51" s="23" t="s">
        <v>140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>
        <v>16.75</v>
      </c>
      <c r="U51" s="21">
        <f t="shared" si="8"/>
        <v>0.36899999999999999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0.36899999999999999</v>
      </c>
      <c r="AI51" s="23"/>
      <c r="AJ51" s="22"/>
      <c r="AK51" s="21">
        <f t="shared" si="18"/>
        <v>16.75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11.42</v>
      </c>
      <c r="W52" s="21">
        <f t="shared" si="9"/>
        <v>0.251</v>
      </c>
      <c r="X52" s="23"/>
      <c r="Y52" s="21">
        <f t="shared" si="10"/>
        <v>0</v>
      </c>
      <c r="Z52" s="23"/>
      <c r="AA52" s="21">
        <f t="shared" si="11"/>
        <v>0</v>
      </c>
      <c r="AB52" s="23">
        <v>30</v>
      </c>
      <c r="AC52" s="21">
        <f t="shared" si="12"/>
        <v>0.66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1.571</v>
      </c>
      <c r="AI52" s="23"/>
      <c r="AJ52" s="22">
        <f t="shared" si="17"/>
        <v>0</v>
      </c>
      <c r="AK52" s="21">
        <f t="shared" si="18"/>
        <v>71.42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/>
      <c r="AC53" s="21">
        <f t="shared" si="12"/>
        <v>0</v>
      </c>
      <c r="AD53" s="23">
        <v>30</v>
      </c>
      <c r="AE53" s="21">
        <f t="shared" si="13"/>
        <v>0.66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85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>
        <v>0.17</v>
      </c>
      <c r="W55" s="21">
        <f>$V$19*V55</f>
        <v>3.74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3.74</v>
      </c>
      <c r="AI55" s="23"/>
      <c r="AJ55" s="22">
        <f t="shared" si="17"/>
        <v>0</v>
      </c>
      <c r="AK55" s="21">
        <f t="shared" si="18"/>
        <v>0.17</v>
      </c>
      <c r="AL55" s="24">
        <f t="shared" si="15"/>
        <v>0</v>
      </c>
    </row>
    <row r="56" spans="1:38" ht="30.75" customHeight="1">
      <c r="A56" s="23" t="s">
        <v>74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>
        <v>45.4</v>
      </c>
      <c r="AG56" s="21">
        <f t="shared" si="14"/>
        <v>0.999</v>
      </c>
      <c r="AH56" s="71">
        <f t="shared" si="16"/>
        <v>0.999</v>
      </c>
      <c r="AI56" s="23"/>
      <c r="AJ56" s="22">
        <f t="shared" si="17"/>
        <v>0</v>
      </c>
      <c r="AK56" s="21">
        <f t="shared" si="18"/>
        <v>45.4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10.71</v>
      </c>
      <c r="W57" s="21">
        <f t="shared" si="9"/>
        <v>0.23599999999999999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0.34599999999999997</v>
      </c>
      <c r="AI57" s="23"/>
      <c r="AJ57" s="22">
        <f t="shared" si="17"/>
        <v>0</v>
      </c>
      <c r="AK57" s="21">
        <f t="shared" si="18"/>
        <v>15.71</v>
      </c>
      <c r="AL57" s="24">
        <f t="shared" si="15"/>
        <v>0</v>
      </c>
    </row>
    <row r="58" spans="1:38" s="39" customFormat="1" ht="30.75" customHeight="1">
      <c r="A58" s="23" t="s">
        <v>109</v>
      </c>
      <c r="B58" s="23"/>
      <c r="C58" s="23" t="s">
        <v>32</v>
      </c>
      <c r="D58" s="23"/>
      <c r="E58" s="21">
        <f t="shared" si="0"/>
        <v>0</v>
      </c>
      <c r="F58" s="23"/>
      <c r="G58" s="21">
        <f t="shared" si="1"/>
        <v>0</v>
      </c>
      <c r="H58" s="23">
        <v>5</v>
      </c>
      <c r="I58" s="21">
        <f t="shared" si="2"/>
        <v>0.11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0.11</v>
      </c>
      <c r="AI58" s="23"/>
      <c r="AJ58" s="22">
        <f t="shared" si="17"/>
        <v>0</v>
      </c>
      <c r="AK58" s="21">
        <f t="shared" si="18"/>
        <v>5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mergeCells count="99">
    <mergeCell ref="A1:L1"/>
    <mergeCell ref="A2:C2"/>
    <mergeCell ref="U3:AE3"/>
    <mergeCell ref="A5:P5"/>
    <mergeCell ref="AJ5:AK5"/>
    <mergeCell ref="AG6:AH6"/>
    <mergeCell ref="O10:P10"/>
    <mergeCell ref="Q10:R10"/>
    <mergeCell ref="H11:J11"/>
    <mergeCell ref="K11:L11"/>
    <mergeCell ref="M11:N11"/>
    <mergeCell ref="O11:P11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T9:AF11"/>
    <mergeCell ref="A7:E7"/>
    <mergeCell ref="F7:G8"/>
    <mergeCell ref="H7:L8"/>
    <mergeCell ref="M7:N8"/>
    <mergeCell ref="O7:P8"/>
    <mergeCell ref="Q7:R8"/>
    <mergeCell ref="AH15:AK17"/>
    <mergeCell ref="D16:Q16"/>
    <mergeCell ref="R16:AG16"/>
    <mergeCell ref="A17:A18"/>
    <mergeCell ref="B17:B18"/>
    <mergeCell ref="D17:E17"/>
    <mergeCell ref="F17:G17"/>
    <mergeCell ref="H17:I17"/>
    <mergeCell ref="J17:K17"/>
    <mergeCell ref="L17:M17"/>
    <mergeCell ref="A15:B16"/>
    <mergeCell ref="C15:C18"/>
    <mergeCell ref="N17:O17"/>
    <mergeCell ref="P17:Q17"/>
    <mergeCell ref="R17:S17"/>
    <mergeCell ref="AB19:AC19"/>
    <mergeCell ref="AD19:AE19"/>
    <mergeCell ref="AF19:AG19"/>
    <mergeCell ref="AF17:AG17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T17:U17"/>
    <mergeCell ref="V17:W17"/>
    <mergeCell ref="X17:Y17"/>
    <mergeCell ref="Z17:AA17"/>
    <mergeCell ref="AB17:AC17"/>
    <mergeCell ref="AD17:AE17"/>
    <mergeCell ref="D20:E20"/>
    <mergeCell ref="F20:G20"/>
    <mergeCell ref="H20:I20"/>
    <mergeCell ref="J20:K20"/>
    <mergeCell ref="L20:M20"/>
    <mergeCell ref="N20:O20"/>
    <mergeCell ref="V19:W19"/>
    <mergeCell ref="X19:Y19"/>
    <mergeCell ref="Z19:AA19"/>
    <mergeCell ref="AB20:AC20"/>
    <mergeCell ref="AD20:AE20"/>
    <mergeCell ref="AF20:AG20"/>
    <mergeCell ref="P20:Q20"/>
    <mergeCell ref="R20:S20"/>
    <mergeCell ref="T20:U20"/>
    <mergeCell ref="V20:W20"/>
    <mergeCell ref="X20:Y20"/>
    <mergeCell ref="Z20:AA20"/>
    <mergeCell ref="B10:E10"/>
    <mergeCell ref="F10:G10"/>
    <mergeCell ref="B11:E11"/>
    <mergeCell ref="F11:G11"/>
    <mergeCell ref="H13:L13"/>
    <mergeCell ref="M13:N13"/>
    <mergeCell ref="O13:P13"/>
    <mergeCell ref="Q13:R13"/>
    <mergeCell ref="Q11:R11"/>
    <mergeCell ref="C12:E12"/>
    <mergeCell ref="F12:G12"/>
    <mergeCell ref="H12:L12"/>
    <mergeCell ref="M12:N12"/>
    <mergeCell ref="O12:P12"/>
    <mergeCell ref="Q12:R12"/>
    <mergeCell ref="AG9:AH11"/>
    <mergeCell ref="H10:J10"/>
    <mergeCell ref="K10:L10"/>
    <mergeCell ref="M10:N1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64"/>
  <sheetViews>
    <sheetView zoomScale="50" zoomScaleNormal="50" workbookViewId="0">
      <selection activeCell="AD24" sqref="AD24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</cols>
  <sheetData>
    <row r="1" spans="1:39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</row>
    <row r="4" spans="1:3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</row>
    <row r="5" spans="1:39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</row>
    <row r="6" spans="1:39" ht="21">
      <c r="A6" s="7"/>
      <c r="B6" s="7"/>
      <c r="C6" s="7"/>
      <c r="D6" s="7"/>
      <c r="E6" s="7"/>
      <c r="F6" s="7"/>
      <c r="G6" s="7"/>
      <c r="H6" s="70" t="s">
        <v>170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</row>
    <row r="7" spans="1:39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</row>
    <row r="8" spans="1:39" ht="70.5" customHeight="1">
      <c r="A8" s="81" t="s">
        <v>13</v>
      </c>
      <c r="B8" s="80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</row>
    <row r="9" spans="1:39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</row>
    <row r="10" spans="1:39" ht="21.75" thickBot="1">
      <c r="A10" s="79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</row>
    <row r="11" spans="1:39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</row>
    <row r="12" spans="1:39" ht="21.75" thickBot="1">
      <c r="A12" s="11"/>
      <c r="B12" s="8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</row>
    <row r="13" spans="1:39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</row>
    <row r="14" spans="1:39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</row>
    <row r="16" spans="1:39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</row>
    <row r="17" spans="1:39" ht="150.6" customHeight="1" thickBot="1">
      <c r="A17" s="122" t="s">
        <v>23</v>
      </c>
      <c r="B17" s="124" t="s">
        <v>24</v>
      </c>
      <c r="C17" s="106"/>
      <c r="D17" s="99" t="s">
        <v>79</v>
      </c>
      <c r="E17" s="100"/>
      <c r="F17" s="126" t="s">
        <v>80</v>
      </c>
      <c r="G17" s="100"/>
      <c r="H17" s="126" t="s">
        <v>82</v>
      </c>
      <c r="I17" s="100"/>
      <c r="J17" s="126" t="s">
        <v>164</v>
      </c>
      <c r="K17" s="100"/>
      <c r="L17" s="134" t="s">
        <v>169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84</v>
      </c>
      <c r="U17" s="100"/>
      <c r="V17" s="99" t="s">
        <v>193</v>
      </c>
      <c r="W17" s="100"/>
      <c r="X17" s="126" t="s">
        <v>196</v>
      </c>
      <c r="Y17" s="100"/>
      <c r="Z17" s="126" t="s">
        <v>80</v>
      </c>
      <c r="AA17" s="100"/>
      <c r="AB17" s="132" t="s">
        <v>81</v>
      </c>
      <c r="AC17" s="132"/>
      <c r="AD17" s="126" t="s">
        <v>86</v>
      </c>
      <c r="AE17" s="100"/>
      <c r="AF17" s="126"/>
      <c r="AG17" s="133"/>
      <c r="AH17" s="116"/>
      <c r="AI17" s="117"/>
      <c r="AJ17" s="117"/>
      <c r="AK17" s="118"/>
      <c r="AL17" s="17"/>
      <c r="AM17" s="2"/>
    </row>
    <row r="18" spans="1:39" ht="37.9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</row>
    <row r="19" spans="1:39" ht="24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  <c r="AM19" s="2"/>
    </row>
    <row r="20" spans="1:39" ht="24" thickBot="1">
      <c r="A20" s="19" t="s">
        <v>31</v>
      </c>
      <c r="B20" s="19"/>
      <c r="C20" s="60"/>
      <c r="D20" s="98" t="s">
        <v>146</v>
      </c>
      <c r="E20" s="96"/>
      <c r="F20" s="95">
        <v>30</v>
      </c>
      <c r="G20" s="96"/>
      <c r="H20" s="95">
        <v>200</v>
      </c>
      <c r="I20" s="96"/>
      <c r="J20" s="95">
        <v>120</v>
      </c>
      <c r="K20" s="96"/>
      <c r="L20" s="95">
        <v>15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100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39" ht="25.5" thickTop="1">
      <c r="A21" s="20" t="s">
        <v>49</v>
      </c>
      <c r="B21" s="20"/>
      <c r="C21" s="20" t="s">
        <v>32</v>
      </c>
      <c r="D21" s="20">
        <v>100</v>
      </c>
      <c r="E21" s="21">
        <f t="shared" ref="E21:E58" si="0">$D$19*D21/1000</f>
        <v>2.2000000000000002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2.2000000000000002</v>
      </c>
      <c r="AI21" s="20"/>
      <c r="AJ21" s="22">
        <f>AH21*AI21</f>
        <v>0</v>
      </c>
      <c r="AK21" s="21">
        <f>D21+F21+H21+J21+L21+N21+P21+R21+T21+V21+X21+Z21+AB21+AD21+AF21</f>
        <v>100</v>
      </c>
      <c r="AL21" s="22">
        <f t="shared" ref="AL21:AL57" si="15">AI21*AK21</f>
        <v>0</v>
      </c>
      <c r="AM21" s="2"/>
    </row>
    <row r="22" spans="1:39" ht="24.75">
      <c r="A22" s="23" t="s">
        <v>169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>
        <v>16</v>
      </c>
      <c r="M22" s="21">
        <f t="shared" si="4"/>
        <v>0.35199999999999998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0.35199999999999998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16</v>
      </c>
      <c r="AL22" s="24">
        <f t="shared" si="15"/>
        <v>0</v>
      </c>
      <c r="AM22" s="2"/>
    </row>
    <row r="23" spans="1:39" ht="24.75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0.22</v>
      </c>
      <c r="AI23" s="23"/>
      <c r="AJ23" s="22">
        <f t="shared" si="17"/>
        <v>0</v>
      </c>
      <c r="AK23" s="21">
        <f t="shared" si="18"/>
        <v>10</v>
      </c>
      <c r="AL23" s="24">
        <f t="shared" si="15"/>
        <v>0</v>
      </c>
      <c r="AM23" s="2"/>
    </row>
    <row r="24" spans="1:39" ht="24.75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>
        <v>5</v>
      </c>
      <c r="U24" s="21">
        <f t="shared" si="8"/>
        <v>0.11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0.11</v>
      </c>
      <c r="AI24" s="23"/>
      <c r="AJ24" s="22">
        <f t="shared" si="17"/>
        <v>0</v>
      </c>
      <c r="AK24" s="21">
        <f t="shared" si="18"/>
        <v>5</v>
      </c>
      <c r="AL24" s="24">
        <f t="shared" si="15"/>
        <v>0</v>
      </c>
      <c r="AM24" s="2"/>
    </row>
    <row r="25" spans="1:39" ht="24.75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>$J$19*J25/1000</f>
        <v>0</v>
      </c>
      <c r="L25" s="23"/>
      <c r="M25" s="21">
        <f>$L$19*L25/1000</f>
        <v>0</v>
      </c>
      <c r="N25" s="23"/>
      <c r="O25" s="21">
        <f>$N$19*N25/1000</f>
        <v>0</v>
      </c>
      <c r="P25" s="23"/>
      <c r="Q25" s="21">
        <f>$P$19*P25/1000</f>
        <v>0</v>
      </c>
      <c r="R25" s="23"/>
      <c r="S25" s="21">
        <f>$R$19*R25/1000</f>
        <v>0</v>
      </c>
      <c r="T25" s="23"/>
      <c r="U25" s="21">
        <f>$T$19*T25/1000</f>
        <v>0</v>
      </c>
      <c r="V25" s="23"/>
      <c r="W25" s="21">
        <f>$V$19*V25/1000</f>
        <v>0</v>
      </c>
      <c r="X25" s="23"/>
      <c r="Y25" s="21">
        <f>$X$19*X25/1000</f>
        <v>0</v>
      </c>
      <c r="Z25" s="23"/>
      <c r="AA25" s="21">
        <f>$Z$19*Z25/1000</f>
        <v>0</v>
      </c>
      <c r="AB25" s="23"/>
      <c r="AC25" s="21">
        <f>$AB$19*AB25/1000</f>
        <v>0</v>
      </c>
      <c r="AD25" s="23"/>
      <c r="AE25" s="21">
        <f>$AD$19*AD25/1000</f>
        <v>0</v>
      </c>
      <c r="AF25" s="23"/>
      <c r="AG25" s="21">
        <f>$AF$19*AF25/1000</f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  <c r="AM25" s="2"/>
    </row>
    <row r="26" spans="1:39" ht="24.75">
      <c r="A26" s="23" t="s">
        <v>53</v>
      </c>
      <c r="B26" s="23"/>
      <c r="C26" s="20" t="s">
        <v>32</v>
      </c>
      <c r="D26" s="23">
        <v>0.9</v>
      </c>
      <c r="E26" s="21">
        <f t="shared" si="0"/>
        <v>0.02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</v>
      </c>
      <c r="W26" s="21">
        <f t="shared" si="9"/>
        <v>2.1999999999999999E-2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9.7000000000000003E-2</v>
      </c>
      <c r="AI26" s="23"/>
      <c r="AJ26" s="22">
        <f t="shared" si="17"/>
        <v>0</v>
      </c>
      <c r="AK26" s="21">
        <f t="shared" si="18"/>
        <v>4.4000000000000004</v>
      </c>
      <c r="AL26" s="24">
        <v>2.52</v>
      </c>
      <c r="AM26" s="2"/>
    </row>
    <row r="27" spans="1:39" ht="24.75">
      <c r="A27" s="23" t="s">
        <v>54</v>
      </c>
      <c r="B27" s="23"/>
      <c r="C27" s="23" t="s">
        <v>32</v>
      </c>
      <c r="D27" s="23">
        <v>11</v>
      </c>
      <c r="E27" s="21">
        <f t="shared" si="0"/>
        <v>0.24199999999999999</v>
      </c>
      <c r="F27" s="23"/>
      <c r="G27" s="21">
        <f t="shared" si="1"/>
        <v>0</v>
      </c>
      <c r="H27" s="23">
        <v>15</v>
      </c>
      <c r="I27" s="21">
        <f t="shared" si="2"/>
        <v>0.33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20</v>
      </c>
      <c r="AE27" s="21">
        <f t="shared" si="13"/>
        <v>0.44</v>
      </c>
      <c r="AF27" s="23"/>
      <c r="AG27" s="21">
        <f t="shared" si="14"/>
        <v>0</v>
      </c>
      <c r="AH27" s="71">
        <f t="shared" si="16"/>
        <v>1.012</v>
      </c>
      <c r="AI27" s="23"/>
      <c r="AJ27" s="22">
        <f t="shared" si="17"/>
        <v>0</v>
      </c>
      <c r="AK27" s="21">
        <f t="shared" si="18"/>
        <v>46</v>
      </c>
      <c r="AL27" s="24">
        <v>0.4</v>
      </c>
      <c r="AM27" s="2"/>
    </row>
    <row r="28" spans="1:39" ht="24.75">
      <c r="A28" s="23" t="s">
        <v>55</v>
      </c>
      <c r="B28" s="23"/>
      <c r="C28" s="20" t="s">
        <v>32</v>
      </c>
      <c r="D28" s="23">
        <v>60</v>
      </c>
      <c r="E28" s="21">
        <f t="shared" si="0"/>
        <v>1.32</v>
      </c>
      <c r="F28" s="23"/>
      <c r="G28" s="21">
        <f t="shared" si="1"/>
        <v>0</v>
      </c>
      <c r="H28" s="23">
        <v>204</v>
      </c>
      <c r="I28" s="21">
        <f t="shared" si="2"/>
        <v>4.4880000000000004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200</v>
      </c>
      <c r="U28" s="21">
        <f t="shared" si="8"/>
        <v>4.4000000000000004</v>
      </c>
      <c r="V28" s="23">
        <v>24</v>
      </c>
      <c r="W28" s="21">
        <f t="shared" si="9"/>
        <v>0.52800000000000002</v>
      </c>
      <c r="X28" s="23">
        <v>126</v>
      </c>
      <c r="Y28" s="21">
        <f t="shared" si="10"/>
        <v>2.7719999999999998</v>
      </c>
      <c r="Z28" s="23"/>
      <c r="AA28" s="21">
        <f t="shared" si="11"/>
        <v>0</v>
      </c>
      <c r="AB28" s="23"/>
      <c r="AC28" s="21">
        <f t="shared" si="12"/>
        <v>0</v>
      </c>
      <c r="AD28" s="23">
        <v>200</v>
      </c>
      <c r="AE28" s="21">
        <f t="shared" si="13"/>
        <v>4.4000000000000004</v>
      </c>
      <c r="AF28" s="23"/>
      <c r="AG28" s="21">
        <f t="shared" si="14"/>
        <v>0</v>
      </c>
      <c r="AH28" s="71">
        <f t="shared" si="16"/>
        <v>17.908000000000001</v>
      </c>
      <c r="AI28" s="25"/>
      <c r="AJ28" s="22">
        <f t="shared" si="17"/>
        <v>0</v>
      </c>
      <c r="AK28" s="21">
        <f t="shared" si="18"/>
        <v>814</v>
      </c>
      <c r="AL28" s="24">
        <f t="shared" si="15"/>
        <v>0</v>
      </c>
      <c r="AM28" s="2"/>
    </row>
    <row r="29" spans="1:39" ht="24.75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T29" s="23"/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  <c r="AM29" s="2"/>
    </row>
    <row r="30" spans="1:39" ht="24.75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  <c r="AM30" s="2"/>
    </row>
    <row r="31" spans="1:39" ht="24.75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74</v>
      </c>
      <c r="W31" s="21">
        <f t="shared" si="9"/>
        <v>1.6279999999999999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1.6279999999999999</v>
      </c>
      <c r="AI31" s="23"/>
      <c r="AJ31" s="22">
        <f t="shared" si="17"/>
        <v>0</v>
      </c>
      <c r="AK31" s="21">
        <f t="shared" si="18"/>
        <v>74</v>
      </c>
      <c r="AL31" s="24">
        <f t="shared" si="15"/>
        <v>0</v>
      </c>
      <c r="AM31" s="2"/>
    </row>
    <row r="32" spans="1:39" s="39" customFormat="1" ht="24.75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  <c r="AM32" s="2"/>
    </row>
    <row r="33" spans="1:39" ht="24.75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  <c r="AM33" s="2"/>
    </row>
    <row r="34" spans="1:39" ht="24.75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  <c r="AM34" s="2"/>
    </row>
    <row r="35" spans="1:39" s="39" customFormat="1" ht="24.75">
      <c r="A35" s="23" t="s">
        <v>62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</v>
      </c>
      <c r="AI35" s="23"/>
      <c r="AJ35" s="22">
        <f t="shared" si="17"/>
        <v>0</v>
      </c>
      <c r="AK35" s="21">
        <f t="shared" si="18"/>
        <v>0</v>
      </c>
      <c r="AL35" s="24">
        <f t="shared" si="15"/>
        <v>0</v>
      </c>
      <c r="AM35" s="2"/>
    </row>
    <row r="36" spans="1:39" ht="24.75">
      <c r="A36" s="23" t="s">
        <v>63</v>
      </c>
      <c r="B36" s="23"/>
      <c r="C36" s="20" t="s">
        <v>32</v>
      </c>
      <c r="D36" s="23">
        <v>44</v>
      </c>
      <c r="E36" s="21">
        <f t="shared" si="0"/>
        <v>0.96799999999999997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0.96799999999999997</v>
      </c>
      <c r="AI36" s="23"/>
      <c r="AJ36" s="22">
        <f t="shared" si="17"/>
        <v>0</v>
      </c>
      <c r="AK36" s="21">
        <f t="shared" si="18"/>
        <v>44</v>
      </c>
      <c r="AL36" s="24">
        <f t="shared" si="15"/>
        <v>0</v>
      </c>
      <c r="AM36" s="2"/>
    </row>
    <row r="37" spans="1:39" ht="24.75">
      <c r="A37" s="23" t="s">
        <v>64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>
        <v>70</v>
      </c>
      <c r="Y37" s="21">
        <f t="shared" si="10"/>
        <v>1.54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1.54</v>
      </c>
      <c r="AI37" s="23"/>
      <c r="AJ37" s="22">
        <f t="shared" si="17"/>
        <v>0</v>
      </c>
      <c r="AK37" s="21">
        <f t="shared" si="18"/>
        <v>70</v>
      </c>
      <c r="AL37" s="24">
        <f t="shared" si="15"/>
        <v>0</v>
      </c>
      <c r="AM37" s="2"/>
    </row>
    <row r="38" spans="1:39" ht="24.75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  <c r="AM38" s="2"/>
    </row>
    <row r="39" spans="1:39" ht="24.75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  <c r="AM39" s="2"/>
    </row>
    <row r="40" spans="1:39" ht="24.75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  <c r="AM40" s="2"/>
    </row>
    <row r="41" spans="1:39" ht="24.75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50</v>
      </c>
      <c r="U41" s="21">
        <f t="shared" si="8"/>
        <v>1.1000000000000001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1.1000000000000001</v>
      </c>
      <c r="AI41" s="23"/>
      <c r="AJ41" s="22">
        <f t="shared" si="17"/>
        <v>0</v>
      </c>
      <c r="AK41" s="21">
        <f t="shared" si="18"/>
        <v>50</v>
      </c>
      <c r="AL41" s="24">
        <f t="shared" si="15"/>
        <v>0</v>
      </c>
      <c r="AM41" s="2"/>
    </row>
    <row r="42" spans="1:39" ht="24.75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>
        <v>62.5</v>
      </c>
      <c r="U42" s="21">
        <f t="shared" si="8"/>
        <v>1.375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1.375</v>
      </c>
      <c r="AI42" s="23"/>
      <c r="AJ42" s="22">
        <f t="shared" si="17"/>
        <v>0</v>
      </c>
      <c r="AK42" s="21">
        <f t="shared" si="18"/>
        <v>62.5</v>
      </c>
      <c r="AL42" s="24">
        <f t="shared" si="15"/>
        <v>0</v>
      </c>
      <c r="AM42" s="2"/>
    </row>
    <row r="43" spans="1:39" ht="24.75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0.29499999999999998</v>
      </c>
      <c r="AI43" s="23"/>
      <c r="AJ43" s="22"/>
      <c r="AK43" s="21">
        <f t="shared" si="18"/>
        <v>13.39</v>
      </c>
      <c r="AL43" s="24"/>
      <c r="AM43" s="2"/>
    </row>
    <row r="44" spans="1:39" ht="24.75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0.33</v>
      </c>
      <c r="AI44" s="23"/>
      <c r="AJ44" s="22"/>
      <c r="AK44" s="21">
        <f t="shared" si="18"/>
        <v>15</v>
      </c>
      <c r="AL44" s="24"/>
      <c r="AM44" s="2"/>
    </row>
    <row r="45" spans="1:39" ht="24.75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  <c r="AM45" s="2"/>
    </row>
    <row r="46" spans="1:39" ht="24.75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>
        <v>1.2</v>
      </c>
      <c r="U46" s="21">
        <f t="shared" si="8"/>
        <v>2.5999999999999999E-2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2.5999999999999999E-2</v>
      </c>
      <c r="AI46" s="23"/>
      <c r="AJ46" s="22"/>
      <c r="AK46" s="21">
        <f t="shared" si="18"/>
        <v>1.2</v>
      </c>
      <c r="AL46" s="24"/>
      <c r="AM46" s="2"/>
    </row>
    <row r="47" spans="1:39" ht="24.75">
      <c r="A47" s="23" t="s">
        <v>195</v>
      </c>
      <c r="B47" s="23"/>
      <c r="C47" s="20" t="s">
        <v>33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>
        <v>1</v>
      </c>
      <c r="K47" s="21">
        <f>$J$19*J47</f>
        <v>22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22</v>
      </c>
      <c r="AI47" s="23"/>
      <c r="AJ47" s="22"/>
      <c r="AK47" s="21">
        <f t="shared" si="18"/>
        <v>1</v>
      </c>
      <c r="AL47" s="24"/>
      <c r="AM47" s="2"/>
    </row>
    <row r="48" spans="1:39" ht="24.75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0.05</v>
      </c>
      <c r="I48" s="21">
        <f t="shared" si="2"/>
        <v>1E-3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1E-3</v>
      </c>
      <c r="AI48" s="23"/>
      <c r="AJ48" s="22"/>
      <c r="AK48" s="21">
        <f t="shared" si="18"/>
        <v>0.05</v>
      </c>
      <c r="AL48" s="24"/>
      <c r="AM48" s="2"/>
    </row>
    <row r="49" spans="1:39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>
        <v>20</v>
      </c>
      <c r="AE49" s="21">
        <f t="shared" si="13"/>
        <v>0.44</v>
      </c>
      <c r="AF49" s="23"/>
      <c r="AG49" s="21">
        <f t="shared" si="14"/>
        <v>0</v>
      </c>
      <c r="AH49" s="71">
        <f t="shared" si="16"/>
        <v>0.44</v>
      </c>
      <c r="AI49" s="23"/>
      <c r="AJ49" s="22"/>
      <c r="AK49" s="21">
        <f t="shared" si="18"/>
        <v>20</v>
      </c>
      <c r="AL49" s="24"/>
      <c r="AM49" s="2"/>
    </row>
    <row r="50" spans="1:39" ht="30.75" customHeight="1">
      <c r="A50" s="23" t="s">
        <v>103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>
        <v>0.2</v>
      </c>
      <c r="AE50" s="21">
        <f t="shared" si="13"/>
        <v>4.0000000000000001E-3</v>
      </c>
      <c r="AF50" s="23"/>
      <c r="AG50" s="21">
        <f t="shared" si="14"/>
        <v>0</v>
      </c>
      <c r="AH50" s="71">
        <f t="shared" si="16"/>
        <v>4.0000000000000001E-3</v>
      </c>
      <c r="AI50" s="23"/>
      <c r="AJ50" s="22"/>
      <c r="AK50" s="21">
        <f t="shared" si="18"/>
        <v>0.2</v>
      </c>
      <c r="AL50" s="24"/>
      <c r="AM50" s="2"/>
    </row>
    <row r="51" spans="1:39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  <c r="AM51" s="2"/>
    </row>
    <row r="52" spans="1:39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18</v>
      </c>
      <c r="W52" s="21">
        <f t="shared" si="9"/>
        <v>0.39600000000000002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1.716</v>
      </c>
      <c r="AI52" s="23"/>
      <c r="AJ52" s="22">
        <f t="shared" si="17"/>
        <v>0</v>
      </c>
      <c r="AK52" s="21">
        <f t="shared" si="18"/>
        <v>78</v>
      </c>
      <c r="AL52" s="24">
        <f t="shared" si="15"/>
        <v>0</v>
      </c>
      <c r="AM52" s="2"/>
    </row>
    <row r="53" spans="1:39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  <c r="AM53" s="2"/>
    </row>
    <row r="54" spans="1:39" ht="30.75" customHeight="1">
      <c r="A54" s="23" t="s">
        <v>161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  <c r="AM54" s="2"/>
    </row>
    <row r="55" spans="1:39" ht="30.75" customHeight="1">
      <c r="A55" s="23" t="s">
        <v>85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0</v>
      </c>
      <c r="AI55" s="23"/>
      <c r="AJ55" s="22">
        <f t="shared" si="17"/>
        <v>0</v>
      </c>
      <c r="AK55" s="21">
        <f t="shared" si="18"/>
        <v>0</v>
      </c>
      <c r="AL55" s="24">
        <f t="shared" si="15"/>
        <v>0</v>
      </c>
      <c r="AM55" s="2"/>
    </row>
    <row r="56" spans="1:39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0</v>
      </c>
      <c r="AI56" s="23"/>
      <c r="AJ56" s="22">
        <f t="shared" si="17"/>
        <v>0</v>
      </c>
      <c r="AK56" s="21">
        <f t="shared" si="18"/>
        <v>0</v>
      </c>
      <c r="AL56" s="24">
        <f t="shared" si="15"/>
        <v>0</v>
      </c>
      <c r="AM56" s="2"/>
    </row>
    <row r="57" spans="1:39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6</v>
      </c>
      <c r="W57" s="21">
        <f t="shared" si="9"/>
        <v>0.13200000000000001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0.24199999999999999</v>
      </c>
      <c r="AI57" s="23"/>
      <c r="AJ57" s="22">
        <f t="shared" si="17"/>
        <v>0</v>
      </c>
      <c r="AK57" s="21">
        <f t="shared" si="18"/>
        <v>11</v>
      </c>
      <c r="AL57" s="24">
        <f t="shared" si="15"/>
        <v>0</v>
      </c>
      <c r="AM57" s="2"/>
    </row>
    <row r="58" spans="1:39" s="39" customFormat="1" ht="30.75" customHeight="1">
      <c r="A58" s="23" t="s">
        <v>102</v>
      </c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>
        <v>10</v>
      </c>
      <c r="W58" s="21">
        <f t="shared" si="9"/>
        <v>0.22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0.22</v>
      </c>
      <c r="AI58" s="23"/>
      <c r="AJ58" s="22">
        <f t="shared" si="17"/>
        <v>0</v>
      </c>
      <c r="AK58" s="21">
        <f t="shared" si="18"/>
        <v>10</v>
      </c>
      <c r="AL58" s="24">
        <v>0.08</v>
      </c>
      <c r="AM58" s="13"/>
    </row>
    <row r="59" spans="1:39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  <c r="AM60" s="2"/>
    </row>
    <row r="61" spans="1:39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B11:E11"/>
    <mergeCell ref="F11:G11"/>
    <mergeCell ref="H11:J11"/>
    <mergeCell ref="K11:L11"/>
    <mergeCell ref="M11:N11"/>
    <mergeCell ref="O11:P11"/>
    <mergeCell ref="Q11:R11"/>
    <mergeCell ref="T9:AF11"/>
    <mergeCell ref="AG9:AH11"/>
    <mergeCell ref="B10:E10"/>
    <mergeCell ref="F10:G10"/>
    <mergeCell ref="H10:J10"/>
    <mergeCell ref="K10:L10"/>
    <mergeCell ref="M10:N10"/>
    <mergeCell ref="O10:P10"/>
    <mergeCell ref="Q10:R10"/>
    <mergeCell ref="A17:A18"/>
    <mergeCell ref="B17:B18"/>
    <mergeCell ref="D17:E17"/>
    <mergeCell ref="F17:G17"/>
    <mergeCell ref="H17:I17"/>
    <mergeCell ref="J17:K17"/>
    <mergeCell ref="H13:L13"/>
    <mergeCell ref="M13:N13"/>
    <mergeCell ref="O13:P13"/>
    <mergeCell ref="Q13:R13"/>
    <mergeCell ref="A15:B16"/>
    <mergeCell ref="C15:C18"/>
    <mergeCell ref="AH15:AK17"/>
    <mergeCell ref="D16:Q16"/>
    <mergeCell ref="R16:AG16"/>
    <mergeCell ref="C12:E12"/>
    <mergeCell ref="F12:G12"/>
    <mergeCell ref="H12:L12"/>
    <mergeCell ref="M12:N12"/>
    <mergeCell ref="O12:P12"/>
    <mergeCell ref="Q12:R12"/>
    <mergeCell ref="X17:Y17"/>
    <mergeCell ref="Z17:AA17"/>
    <mergeCell ref="AB17:AC17"/>
    <mergeCell ref="AD17:AE17"/>
    <mergeCell ref="AF17:AG17"/>
    <mergeCell ref="D19:E19"/>
    <mergeCell ref="F19:G19"/>
    <mergeCell ref="H19:I19"/>
    <mergeCell ref="J19:K19"/>
    <mergeCell ref="L19:M19"/>
    <mergeCell ref="L17:M17"/>
    <mergeCell ref="N17:O17"/>
    <mergeCell ref="P17:Q17"/>
    <mergeCell ref="R17:S17"/>
    <mergeCell ref="T17:U17"/>
    <mergeCell ref="V17:W17"/>
    <mergeCell ref="Z19:AA19"/>
    <mergeCell ref="AB19:AC19"/>
    <mergeCell ref="AD19:AE19"/>
    <mergeCell ref="AF19:AG19"/>
    <mergeCell ref="T19:U19"/>
    <mergeCell ref="V19:W19"/>
    <mergeCell ref="X19:Y19"/>
    <mergeCell ref="D20:E20"/>
    <mergeCell ref="F20:G20"/>
    <mergeCell ref="H20:I20"/>
    <mergeCell ref="J20:K20"/>
    <mergeCell ref="L20:M20"/>
    <mergeCell ref="N20:O20"/>
    <mergeCell ref="N19:O19"/>
    <mergeCell ref="P19:Q19"/>
    <mergeCell ref="R19:S19"/>
    <mergeCell ref="AB20:AC20"/>
    <mergeCell ref="AD20:AE20"/>
    <mergeCell ref="AF20:AG20"/>
    <mergeCell ref="P20:Q20"/>
    <mergeCell ref="R20:S20"/>
    <mergeCell ref="T20:U20"/>
    <mergeCell ref="V20:W20"/>
    <mergeCell ref="X20:Y20"/>
    <mergeCell ref="Z20:AA2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64"/>
  <sheetViews>
    <sheetView zoomScale="50" zoomScaleNormal="50" workbookViewId="0">
      <selection activeCell="AN1" sqref="AN1:BX1048576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</cols>
  <sheetData>
    <row r="1" spans="1:39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</row>
    <row r="4" spans="1:3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</row>
    <row r="5" spans="1:39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</row>
    <row r="6" spans="1:39" ht="21">
      <c r="A6" s="7"/>
      <c r="B6" s="7"/>
      <c r="C6" s="7"/>
      <c r="D6" s="7"/>
      <c r="E6" s="7"/>
      <c r="F6" s="7"/>
      <c r="G6" s="7"/>
      <c r="H6" s="70" t="s">
        <v>171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</row>
    <row r="7" spans="1:39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</row>
    <row r="8" spans="1:39" ht="70.5" customHeight="1">
      <c r="A8" s="81" t="s">
        <v>13</v>
      </c>
      <c r="B8" s="80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</row>
    <row r="9" spans="1:39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</row>
    <row r="10" spans="1:39" ht="21.75" thickBot="1">
      <c r="A10" s="79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</row>
    <row r="11" spans="1:39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</row>
    <row r="12" spans="1:39" ht="21.75" thickBot="1">
      <c r="A12" s="11"/>
      <c r="B12" s="8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</row>
    <row r="13" spans="1:39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</row>
    <row r="14" spans="1:39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</row>
    <row r="16" spans="1:39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</row>
    <row r="17" spans="1:39" ht="137.44999999999999" customHeight="1" thickBot="1">
      <c r="A17" s="122" t="s">
        <v>23</v>
      </c>
      <c r="B17" s="124" t="s">
        <v>24</v>
      </c>
      <c r="C17" s="106"/>
      <c r="D17" s="99" t="s">
        <v>117</v>
      </c>
      <c r="E17" s="100"/>
      <c r="F17" s="126" t="s">
        <v>127</v>
      </c>
      <c r="G17" s="100"/>
      <c r="H17" s="126" t="s">
        <v>80</v>
      </c>
      <c r="I17" s="100"/>
      <c r="J17" s="126" t="s">
        <v>90</v>
      </c>
      <c r="K17" s="100"/>
      <c r="L17" s="126" t="s">
        <v>175</v>
      </c>
      <c r="M17" s="100"/>
      <c r="N17" s="126"/>
      <c r="O17" s="100"/>
      <c r="P17" s="126"/>
      <c r="Q17" s="133"/>
      <c r="R17" s="99" t="s">
        <v>160</v>
      </c>
      <c r="S17" s="100"/>
      <c r="T17" s="99" t="s">
        <v>106</v>
      </c>
      <c r="U17" s="100"/>
      <c r="V17" s="99" t="s">
        <v>99</v>
      </c>
      <c r="W17" s="100"/>
      <c r="X17" s="126" t="s">
        <v>197</v>
      </c>
      <c r="Y17" s="100"/>
      <c r="Z17" s="126" t="s">
        <v>80</v>
      </c>
      <c r="AA17" s="100"/>
      <c r="AB17" s="132" t="s">
        <v>81</v>
      </c>
      <c r="AC17" s="132"/>
      <c r="AD17" s="126" t="s">
        <v>198</v>
      </c>
      <c r="AE17" s="100"/>
      <c r="AF17" s="126"/>
      <c r="AG17" s="133"/>
      <c r="AH17" s="116"/>
      <c r="AI17" s="117"/>
      <c r="AJ17" s="117"/>
      <c r="AK17" s="118"/>
      <c r="AL17" s="17"/>
      <c r="AM17" s="2"/>
    </row>
    <row r="18" spans="1:39" ht="43.9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</row>
    <row r="19" spans="1:39" ht="24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  <c r="AM19" s="2"/>
    </row>
    <row r="20" spans="1:39" ht="24" thickBot="1">
      <c r="A20" s="19" t="s">
        <v>31</v>
      </c>
      <c r="B20" s="19"/>
      <c r="C20" s="60"/>
      <c r="D20" s="98">
        <v>100</v>
      </c>
      <c r="E20" s="96"/>
      <c r="F20" s="95" t="s">
        <v>147</v>
      </c>
      <c r="G20" s="96"/>
      <c r="H20" s="95">
        <v>30</v>
      </c>
      <c r="I20" s="96"/>
      <c r="J20" s="95" t="s">
        <v>131</v>
      </c>
      <c r="K20" s="96"/>
      <c r="L20" s="95">
        <v>60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 t="s">
        <v>177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39" ht="25.5" thickTop="1">
      <c r="A21" s="20" t="s">
        <v>49</v>
      </c>
      <c r="B21" s="20"/>
      <c r="C21" s="20" t="s">
        <v>32</v>
      </c>
      <c r="D21" s="20"/>
      <c r="E21" s="21">
        <f t="shared" ref="E21:E58" si="0">$D$19*D21/1000</f>
        <v>0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0</v>
      </c>
      <c r="AI21" s="20"/>
      <c r="AJ21" s="22">
        <f>AH21*AI21</f>
        <v>0</v>
      </c>
      <c r="AK21" s="21">
        <f>D21+F21+H21+J21+L21+N21+P21+R21+T21+V21+X21+Z21+AB21+AD21+AF21</f>
        <v>0</v>
      </c>
      <c r="AL21" s="22">
        <f t="shared" ref="AL21:AL57" si="15">AI21*AK21</f>
        <v>0</v>
      </c>
      <c r="AM21" s="2"/>
    </row>
    <row r="22" spans="1:39" ht="24.75">
      <c r="A22" s="23" t="s">
        <v>50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0</v>
      </c>
      <c r="AL22" s="24">
        <f t="shared" si="15"/>
        <v>0</v>
      </c>
      <c r="AM22" s="2"/>
    </row>
    <row r="23" spans="1:39" ht="24.75">
      <c r="A23" s="23" t="s">
        <v>51</v>
      </c>
      <c r="B23" s="23"/>
      <c r="C23" s="20" t="s">
        <v>32</v>
      </c>
      <c r="D23" s="23"/>
      <c r="E23" s="21">
        <f t="shared" si="0"/>
        <v>0</v>
      </c>
      <c r="F23" s="23">
        <v>5</v>
      </c>
      <c r="G23" s="21">
        <f t="shared" si="1"/>
        <v>0.11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0.22</v>
      </c>
      <c r="AI23" s="23"/>
      <c r="AJ23" s="22">
        <f t="shared" si="17"/>
        <v>0</v>
      </c>
      <c r="AK23" s="21">
        <f t="shared" si="18"/>
        <v>10</v>
      </c>
      <c r="AL23" s="24">
        <f t="shared" si="15"/>
        <v>0</v>
      </c>
      <c r="AM23" s="2"/>
    </row>
    <row r="24" spans="1:39" ht="24.75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  <c r="AM24" s="2"/>
    </row>
    <row r="25" spans="1:39" ht="24.75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  <c r="AM25" s="2"/>
    </row>
    <row r="26" spans="1:39" ht="24.75">
      <c r="A26" s="23" t="s">
        <v>53</v>
      </c>
      <c r="B26" s="23"/>
      <c r="C26" s="20" t="s">
        <v>32</v>
      </c>
      <c r="D26" s="23">
        <v>1</v>
      </c>
      <c r="E26" s="21">
        <f t="shared" si="0"/>
        <v>2.1999999999999999E-2</v>
      </c>
      <c r="F26" s="23">
        <v>1.5</v>
      </c>
      <c r="G26" s="21">
        <f t="shared" si="1"/>
        <v>3.3000000000000002E-2</v>
      </c>
      <c r="H26" s="23"/>
      <c r="I26" s="21">
        <f t="shared" si="2"/>
        <v>0</v>
      </c>
      <c r="J26" s="23"/>
      <c r="K26" s="21">
        <f t="shared" si="3"/>
        <v>0</v>
      </c>
      <c r="L26" s="23">
        <v>0.5</v>
      </c>
      <c r="M26" s="21">
        <f t="shared" si="4"/>
        <v>1.0999999999999999E-2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0.8</v>
      </c>
      <c r="W26" s="21">
        <f t="shared" si="9"/>
        <v>1.7999999999999999E-2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0.13900000000000001</v>
      </c>
      <c r="AI26" s="23"/>
      <c r="AJ26" s="22">
        <f t="shared" si="17"/>
        <v>0</v>
      </c>
      <c r="AK26" s="21">
        <f t="shared" si="18"/>
        <v>6.3</v>
      </c>
      <c r="AL26" s="24">
        <v>2.52</v>
      </c>
      <c r="AM26" s="2"/>
    </row>
    <row r="27" spans="1:39" ht="24.75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/>
      <c r="I27" s="21">
        <f t="shared" si="2"/>
        <v>0</v>
      </c>
      <c r="J27" s="23">
        <v>15</v>
      </c>
      <c r="K27" s="21">
        <f t="shared" si="3"/>
        <v>0.33</v>
      </c>
      <c r="L27" s="23">
        <v>0.72</v>
      </c>
      <c r="M27" s="21">
        <f t="shared" si="4"/>
        <v>1.6E-2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>
        <v>4</v>
      </c>
      <c r="W27" s="21">
        <f t="shared" si="9"/>
        <v>8.7999999999999995E-2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24</v>
      </c>
      <c r="AE27" s="21">
        <f t="shared" si="13"/>
        <v>0.52800000000000002</v>
      </c>
      <c r="AF27" s="23"/>
      <c r="AG27" s="21">
        <f t="shared" si="14"/>
        <v>0</v>
      </c>
      <c r="AH27" s="71">
        <f t="shared" si="16"/>
        <v>0.96199999999999997</v>
      </c>
      <c r="AI27" s="23"/>
      <c r="AJ27" s="22">
        <f t="shared" si="17"/>
        <v>0</v>
      </c>
      <c r="AK27" s="21">
        <f t="shared" si="18"/>
        <v>43.72</v>
      </c>
      <c r="AL27" s="24">
        <v>0.4</v>
      </c>
      <c r="AM27" s="2"/>
    </row>
    <row r="28" spans="1:39" ht="24.75">
      <c r="A28" s="23" t="s">
        <v>55</v>
      </c>
      <c r="B28" s="23"/>
      <c r="C28" s="20" t="s">
        <v>32</v>
      </c>
      <c r="D28" s="23">
        <v>24</v>
      </c>
      <c r="E28" s="21">
        <f t="shared" si="0"/>
        <v>0.52800000000000002</v>
      </c>
      <c r="F28" s="23"/>
      <c r="G28" s="21">
        <f t="shared" si="1"/>
        <v>0</v>
      </c>
      <c r="H28" s="23"/>
      <c r="I28" s="21">
        <f t="shared" si="2"/>
        <v>0</v>
      </c>
      <c r="J28" s="23">
        <v>204</v>
      </c>
      <c r="K28" s="21">
        <f t="shared" si="3"/>
        <v>4.4880000000000004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241</v>
      </c>
      <c r="U28" s="21">
        <f t="shared" si="8"/>
        <v>5.3019999999999996</v>
      </c>
      <c r="V28" s="23">
        <v>38</v>
      </c>
      <c r="W28" s="21">
        <f t="shared" si="9"/>
        <v>0.83599999999999997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>
        <v>172</v>
      </c>
      <c r="AE28" s="21">
        <f t="shared" si="13"/>
        <v>3.7839999999999998</v>
      </c>
      <c r="AF28" s="23"/>
      <c r="AG28" s="21">
        <f t="shared" si="14"/>
        <v>0</v>
      </c>
      <c r="AH28" s="71">
        <f t="shared" si="16"/>
        <v>14.938000000000001</v>
      </c>
      <c r="AI28" s="25"/>
      <c r="AJ28" s="22">
        <f t="shared" si="17"/>
        <v>0</v>
      </c>
      <c r="AK28" s="21">
        <f t="shared" si="18"/>
        <v>679</v>
      </c>
      <c r="AL28" s="24">
        <f t="shared" si="15"/>
        <v>0</v>
      </c>
      <c r="AM28" s="2"/>
    </row>
    <row r="29" spans="1:39" ht="24.75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  <c r="AM29" s="2"/>
    </row>
    <row r="30" spans="1:39" ht="24.75">
      <c r="A30" s="23" t="s">
        <v>57</v>
      </c>
      <c r="B30" s="23"/>
      <c r="C30" s="23" t="s">
        <v>32</v>
      </c>
      <c r="D30" s="23">
        <v>70</v>
      </c>
      <c r="E30" s="21">
        <f t="shared" si="0"/>
        <v>1.54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1.54</v>
      </c>
      <c r="AI30" s="23"/>
      <c r="AJ30" s="22">
        <f t="shared" si="17"/>
        <v>0</v>
      </c>
      <c r="AK30" s="21">
        <f t="shared" si="18"/>
        <v>70</v>
      </c>
      <c r="AL30" s="24">
        <f t="shared" si="15"/>
        <v>0</v>
      </c>
      <c r="AM30" s="2"/>
    </row>
    <row r="31" spans="1:39" ht="24.75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  <c r="AM31" s="2"/>
    </row>
    <row r="32" spans="1:39" s="39" customFormat="1" ht="24.75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  <c r="AM32" s="2"/>
    </row>
    <row r="33" spans="1:39" ht="24.75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>
        <v>185.07</v>
      </c>
      <c r="W33" s="21">
        <f t="shared" si="9"/>
        <v>4.0720000000000001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4.0720000000000001</v>
      </c>
      <c r="AI33" s="23"/>
      <c r="AJ33" s="22">
        <f t="shared" si="17"/>
        <v>0</v>
      </c>
      <c r="AK33" s="21">
        <f t="shared" si="18"/>
        <v>185.07</v>
      </c>
      <c r="AL33" s="24">
        <f t="shared" si="15"/>
        <v>0</v>
      </c>
      <c r="AM33" s="2"/>
    </row>
    <row r="34" spans="1:39" ht="24.75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  <c r="AM34" s="2"/>
    </row>
    <row r="35" spans="1:39" s="39" customFormat="1" ht="24.75">
      <c r="A35" s="23" t="s">
        <v>102</v>
      </c>
      <c r="B35" s="23"/>
      <c r="C35" s="27" t="s">
        <v>32</v>
      </c>
      <c r="D35" s="27">
        <v>10</v>
      </c>
      <c r="E35" s="21">
        <f t="shared" si="0"/>
        <v>0.22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0.22</v>
      </c>
      <c r="AI35" s="23"/>
      <c r="AJ35" s="22">
        <f t="shared" si="17"/>
        <v>0</v>
      </c>
      <c r="AK35" s="21">
        <f t="shared" si="18"/>
        <v>10</v>
      </c>
      <c r="AL35" s="24">
        <f t="shared" si="15"/>
        <v>0</v>
      </c>
      <c r="AM35" s="2"/>
    </row>
    <row r="36" spans="1:39" ht="24.75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  <c r="AM36" s="2"/>
    </row>
    <row r="37" spans="1:39" ht="24.75">
      <c r="A37" s="23" t="s">
        <v>104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</v>
      </c>
      <c r="AI37" s="23"/>
      <c r="AJ37" s="22">
        <f t="shared" si="17"/>
        <v>0</v>
      </c>
      <c r="AK37" s="21">
        <f t="shared" si="18"/>
        <v>0</v>
      </c>
      <c r="AL37" s="24">
        <f t="shared" si="15"/>
        <v>0</v>
      </c>
      <c r="AM37" s="2"/>
    </row>
    <row r="38" spans="1:39" ht="24.75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  <c r="AM38" s="2"/>
    </row>
    <row r="39" spans="1:39" ht="24.75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>
        <v>52.5</v>
      </c>
      <c r="G39" s="21">
        <f t="shared" si="1"/>
        <v>1.155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1.155</v>
      </c>
      <c r="AI39" s="23"/>
      <c r="AJ39" s="22">
        <f t="shared" si="17"/>
        <v>0</v>
      </c>
      <c r="AK39" s="21">
        <f t="shared" si="18"/>
        <v>52.5</v>
      </c>
      <c r="AL39" s="24">
        <f t="shared" si="15"/>
        <v>0</v>
      </c>
      <c r="AM39" s="2"/>
    </row>
    <row r="40" spans="1:39" ht="24.75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>
        <v>18.7</v>
      </c>
      <c r="U40" s="21">
        <f t="shared" si="8"/>
        <v>0.41099999999999998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0.41099999999999998</v>
      </c>
      <c r="AI40" s="23"/>
      <c r="AJ40" s="22">
        <f t="shared" si="17"/>
        <v>0</v>
      </c>
      <c r="AK40" s="21">
        <f t="shared" si="18"/>
        <v>18.7</v>
      </c>
      <c r="AL40" s="24">
        <f t="shared" si="15"/>
        <v>0</v>
      </c>
      <c r="AM40" s="2"/>
    </row>
    <row r="41" spans="1:39" ht="24.75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/>
      <c r="U41" s="21">
        <f t="shared" si="8"/>
        <v>0</v>
      </c>
      <c r="V41" s="23"/>
      <c r="W41" s="21">
        <f t="shared" si="9"/>
        <v>0</v>
      </c>
      <c r="X41" s="23">
        <v>309</v>
      </c>
      <c r="Y41" s="21">
        <f t="shared" si="10"/>
        <v>6.798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6.798</v>
      </c>
      <c r="AI41" s="23"/>
      <c r="AJ41" s="22">
        <f t="shared" si="17"/>
        <v>0</v>
      </c>
      <c r="AK41" s="21">
        <f t="shared" si="18"/>
        <v>309</v>
      </c>
      <c r="AL41" s="24">
        <f t="shared" si="15"/>
        <v>0</v>
      </c>
      <c r="AM41" s="2"/>
    </row>
    <row r="42" spans="1:39" ht="24.75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  <c r="AM42" s="2"/>
    </row>
    <row r="43" spans="1:39" ht="24.75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>
        <v>12.5</v>
      </c>
      <c r="M43" s="21">
        <f t="shared" si="4"/>
        <v>0.27500000000000002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11.9</v>
      </c>
      <c r="U43" s="21">
        <f t="shared" si="8"/>
        <v>0.26200000000000001</v>
      </c>
      <c r="V43" s="23">
        <v>21.43</v>
      </c>
      <c r="W43" s="21">
        <f t="shared" si="9"/>
        <v>0.47099999999999997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1.008</v>
      </c>
      <c r="AI43" s="23"/>
      <c r="AJ43" s="22"/>
      <c r="AK43" s="21">
        <f t="shared" si="18"/>
        <v>45.83</v>
      </c>
      <c r="AL43" s="24"/>
      <c r="AM43" s="2"/>
    </row>
    <row r="44" spans="1:39" ht="24.75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/>
      <c r="U44" s="21">
        <f t="shared" si="8"/>
        <v>0</v>
      </c>
      <c r="V44" s="23">
        <v>56</v>
      </c>
      <c r="W44" s="21">
        <f t="shared" si="9"/>
        <v>1.232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1.232</v>
      </c>
      <c r="AI44" s="23"/>
      <c r="AJ44" s="22"/>
      <c r="AK44" s="21">
        <f t="shared" si="18"/>
        <v>56</v>
      </c>
      <c r="AL44" s="24"/>
      <c r="AM44" s="2"/>
    </row>
    <row r="45" spans="1:39" ht="24.75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>
        <v>57.4</v>
      </c>
      <c r="M45" s="21">
        <f t="shared" si="4"/>
        <v>1.2629999999999999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1.2629999999999999</v>
      </c>
      <c r="AI45" s="23"/>
      <c r="AJ45" s="22"/>
      <c r="AK45" s="21">
        <f t="shared" si="18"/>
        <v>57.4</v>
      </c>
      <c r="AL45" s="24"/>
      <c r="AM45" s="2"/>
    </row>
    <row r="46" spans="1:39" ht="24.75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>
        <v>7.2</v>
      </c>
      <c r="M46" s="21">
        <f t="shared" si="4"/>
        <v>0.158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>
        <v>9.6</v>
      </c>
      <c r="W46" s="21">
        <f t="shared" si="9"/>
        <v>0.21099999999999999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0.36899999999999999</v>
      </c>
      <c r="AI46" s="23"/>
      <c r="AJ46" s="22"/>
      <c r="AK46" s="21">
        <f t="shared" si="18"/>
        <v>16.8</v>
      </c>
      <c r="AL46" s="24"/>
      <c r="AM46" s="2"/>
    </row>
    <row r="47" spans="1:39" ht="24.75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>
        <v>45.4</v>
      </c>
      <c r="AE47" s="21">
        <f t="shared" si="13"/>
        <v>0.999</v>
      </c>
      <c r="AF47" s="23"/>
      <c r="AG47" s="21">
        <f t="shared" si="14"/>
        <v>0</v>
      </c>
      <c r="AH47" s="71">
        <f t="shared" si="16"/>
        <v>0.999</v>
      </c>
      <c r="AI47" s="23"/>
      <c r="AJ47" s="22"/>
      <c r="AK47" s="21">
        <f t="shared" si="18"/>
        <v>45.4</v>
      </c>
      <c r="AL47" s="24"/>
      <c r="AM47" s="2"/>
    </row>
    <row r="48" spans="1:39" ht="24.75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>
        <v>0.5</v>
      </c>
      <c r="K48" s="21">
        <f t="shared" si="3"/>
        <v>1.0999999999999999E-2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1.0999999999999999E-2</v>
      </c>
      <c r="AI48" s="23"/>
      <c r="AJ48" s="22"/>
      <c r="AK48" s="21">
        <f t="shared" si="18"/>
        <v>0.5</v>
      </c>
      <c r="AL48" s="24"/>
      <c r="AM48" s="2"/>
    </row>
    <row r="49" spans="1:39" ht="30.75" customHeight="1">
      <c r="A49" s="23" t="s">
        <v>105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>
        <v>8</v>
      </c>
      <c r="K49" s="21">
        <f t="shared" si="3"/>
        <v>0.17599999999999999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0.17599999999999999</v>
      </c>
      <c r="AI49" s="23"/>
      <c r="AJ49" s="22"/>
      <c r="AK49" s="21">
        <f t="shared" si="18"/>
        <v>8</v>
      </c>
      <c r="AL49" s="24"/>
      <c r="AM49" s="2"/>
    </row>
    <row r="50" spans="1:39" ht="30.75" customHeight="1">
      <c r="A50" s="23" t="s">
        <v>107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>
        <v>5</v>
      </c>
      <c r="W50" s="21">
        <f t="shared" si="9"/>
        <v>0.11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>
        <v>0.2</v>
      </c>
      <c r="AE50" s="21">
        <f t="shared" si="13"/>
        <v>4.0000000000000001E-3</v>
      </c>
      <c r="AF50" s="23"/>
      <c r="AG50" s="21">
        <f t="shared" si="14"/>
        <v>0</v>
      </c>
      <c r="AH50" s="71">
        <f t="shared" si="16"/>
        <v>0.114</v>
      </c>
      <c r="AI50" s="23"/>
      <c r="AJ50" s="22"/>
      <c r="AK50" s="21">
        <f t="shared" si="18"/>
        <v>5.2</v>
      </c>
      <c r="AL50" s="24"/>
      <c r="AM50" s="2"/>
    </row>
    <row r="51" spans="1:39" ht="30.75" customHeight="1">
      <c r="A51" s="23" t="s">
        <v>176</v>
      </c>
      <c r="B51" s="23"/>
      <c r="C51" s="20" t="s">
        <v>33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>$L$19*L51</f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  <c r="AM51" s="2"/>
    </row>
    <row r="52" spans="1:39" ht="30.75" customHeight="1">
      <c r="A52" s="23" t="s">
        <v>80</v>
      </c>
      <c r="B52" s="23"/>
      <c r="C52" s="23" t="s">
        <v>32</v>
      </c>
      <c r="D52" s="23">
        <v>16</v>
      </c>
      <c r="E52" s="21">
        <f t="shared" si="0"/>
        <v>0.35199999999999998</v>
      </c>
      <c r="F52" s="23"/>
      <c r="G52" s="21">
        <f t="shared" si="1"/>
        <v>0</v>
      </c>
      <c r="H52" s="23">
        <v>30</v>
      </c>
      <c r="I52" s="21">
        <f t="shared" si="2"/>
        <v>0.66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1.6719999999999999</v>
      </c>
      <c r="AI52" s="23"/>
      <c r="AJ52" s="22">
        <f t="shared" si="17"/>
        <v>0</v>
      </c>
      <c r="AK52" s="21">
        <f t="shared" si="18"/>
        <v>76</v>
      </c>
      <c r="AL52" s="24">
        <f t="shared" si="15"/>
        <v>0</v>
      </c>
      <c r="AM52" s="2"/>
    </row>
    <row r="53" spans="1:39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  <c r="AM53" s="2"/>
    </row>
    <row r="54" spans="1:39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  <c r="AM54" s="2"/>
    </row>
    <row r="55" spans="1:39" ht="30.75" customHeight="1">
      <c r="A55" s="23" t="s">
        <v>85</v>
      </c>
      <c r="B55" s="23"/>
      <c r="C55" s="23" t="s">
        <v>33</v>
      </c>
      <c r="D55" s="23"/>
      <c r="E55" s="21">
        <f>$D$19*D55</f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>
        <v>5.0000000000000001E-3</v>
      </c>
      <c r="U55" s="21">
        <f>$T$19*T55</f>
        <v>0.11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0.11</v>
      </c>
      <c r="AI55" s="23"/>
      <c r="AJ55" s="22">
        <f t="shared" si="17"/>
        <v>0</v>
      </c>
      <c r="AK55" s="21">
        <f>D55+F55+H55+J55+L55+N55+P55+R55+T55+V55+X55+Z55+AB55+AD55+AF55</f>
        <v>5.0000000000000001E-3</v>
      </c>
      <c r="AL55" s="24">
        <f t="shared" si="15"/>
        <v>0</v>
      </c>
      <c r="AM55" s="2"/>
    </row>
    <row r="56" spans="1:39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0</v>
      </c>
      <c r="AI56" s="23"/>
      <c r="AJ56" s="22">
        <f t="shared" si="17"/>
        <v>0</v>
      </c>
      <c r="AK56" s="21">
        <f t="shared" si="18"/>
        <v>0</v>
      </c>
      <c r="AL56" s="24">
        <f t="shared" si="15"/>
        <v>0</v>
      </c>
      <c r="AM56" s="2"/>
    </row>
    <row r="57" spans="1:39" s="39" customFormat="1" ht="30.75" customHeight="1">
      <c r="A57" s="23" t="s">
        <v>114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/>
      <c r="U57" s="21">
        <f t="shared" si="8"/>
        <v>0</v>
      </c>
      <c r="V57" s="23">
        <v>0.02</v>
      </c>
      <c r="W57" s="72">
        <f t="shared" si="9"/>
        <v>4.0000000000000002E-4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</v>
      </c>
      <c r="AI57" s="23"/>
      <c r="AJ57" s="22">
        <f t="shared" si="17"/>
        <v>0</v>
      </c>
      <c r="AK57" s="21">
        <f t="shared" si="18"/>
        <v>0.02</v>
      </c>
      <c r="AL57" s="24">
        <f t="shared" si="15"/>
        <v>0</v>
      </c>
      <c r="AM57" s="2"/>
    </row>
    <row r="58" spans="1:39" s="39" customFormat="1" ht="30.75" customHeight="1">
      <c r="A58" s="23" t="s">
        <v>101</v>
      </c>
      <c r="B58" s="23"/>
      <c r="C58" s="23"/>
      <c r="D58" s="23">
        <v>6</v>
      </c>
      <c r="E58" s="21">
        <f t="shared" si="0"/>
        <v>0.13200000000000001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>
        <v>4.5</v>
      </c>
      <c r="M58" s="21">
        <f t="shared" si="4"/>
        <v>9.9000000000000005E-2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>
        <v>5</v>
      </c>
      <c r="U58" s="21">
        <f t="shared" si="8"/>
        <v>0.11</v>
      </c>
      <c r="V58" s="23">
        <v>10</v>
      </c>
      <c r="W58" s="21">
        <f t="shared" si="9"/>
        <v>0.22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0.56100000000000005</v>
      </c>
      <c r="AI58" s="23"/>
      <c r="AJ58" s="22">
        <f t="shared" si="17"/>
        <v>0</v>
      </c>
      <c r="AK58" s="21">
        <f t="shared" si="18"/>
        <v>25.5</v>
      </c>
      <c r="AL58" s="24">
        <v>0.08</v>
      </c>
      <c r="AM58" s="13"/>
    </row>
    <row r="59" spans="1:39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  <c r="AM60" s="2"/>
    </row>
    <row r="61" spans="1:39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B11:E11"/>
    <mergeCell ref="F11:G11"/>
    <mergeCell ref="H11:J11"/>
    <mergeCell ref="K11:L11"/>
    <mergeCell ref="M11:N11"/>
    <mergeCell ref="O11:P11"/>
    <mergeCell ref="Q11:R11"/>
    <mergeCell ref="T9:AF11"/>
    <mergeCell ref="AG9:AH11"/>
    <mergeCell ref="B10:E10"/>
    <mergeCell ref="F10:G10"/>
    <mergeCell ref="H10:J10"/>
    <mergeCell ref="K10:L10"/>
    <mergeCell ref="M10:N10"/>
    <mergeCell ref="O10:P10"/>
    <mergeCell ref="Q10:R10"/>
    <mergeCell ref="A17:A18"/>
    <mergeCell ref="B17:B18"/>
    <mergeCell ref="D17:E17"/>
    <mergeCell ref="F17:G17"/>
    <mergeCell ref="H17:I17"/>
    <mergeCell ref="J17:K17"/>
    <mergeCell ref="H13:L13"/>
    <mergeCell ref="M13:N13"/>
    <mergeCell ref="O13:P13"/>
    <mergeCell ref="Q13:R13"/>
    <mergeCell ref="A15:B16"/>
    <mergeCell ref="C15:C18"/>
    <mergeCell ref="AH15:AK17"/>
    <mergeCell ref="D16:Q16"/>
    <mergeCell ref="R16:AG16"/>
    <mergeCell ref="C12:E12"/>
    <mergeCell ref="F12:G12"/>
    <mergeCell ref="H12:L12"/>
    <mergeCell ref="M12:N12"/>
    <mergeCell ref="O12:P12"/>
    <mergeCell ref="Q12:R12"/>
    <mergeCell ref="X17:Y17"/>
    <mergeCell ref="Z17:AA17"/>
    <mergeCell ref="AB17:AC17"/>
    <mergeCell ref="AD17:AE17"/>
    <mergeCell ref="AF17:AG17"/>
    <mergeCell ref="D19:E19"/>
    <mergeCell ref="F19:G19"/>
    <mergeCell ref="H19:I19"/>
    <mergeCell ref="J19:K19"/>
    <mergeCell ref="L19:M19"/>
    <mergeCell ref="L17:M17"/>
    <mergeCell ref="N17:O17"/>
    <mergeCell ref="P17:Q17"/>
    <mergeCell ref="R17:S17"/>
    <mergeCell ref="T17:U17"/>
    <mergeCell ref="V17:W17"/>
    <mergeCell ref="Z19:AA19"/>
    <mergeCell ref="AB19:AC19"/>
    <mergeCell ref="AD19:AE19"/>
    <mergeCell ref="AF19:AG19"/>
    <mergeCell ref="T19:U19"/>
    <mergeCell ref="V19:W19"/>
    <mergeCell ref="X19:Y19"/>
    <mergeCell ref="D20:E20"/>
    <mergeCell ref="F20:G20"/>
    <mergeCell ref="H20:I20"/>
    <mergeCell ref="J20:K20"/>
    <mergeCell ref="L20:M20"/>
    <mergeCell ref="N20:O20"/>
    <mergeCell ref="N19:O19"/>
    <mergeCell ref="P19:Q19"/>
    <mergeCell ref="R19:S19"/>
    <mergeCell ref="AB20:AC20"/>
    <mergeCell ref="AD20:AE20"/>
    <mergeCell ref="AF20:AG20"/>
    <mergeCell ref="P20:Q20"/>
    <mergeCell ref="R20:S20"/>
    <mergeCell ref="T20:U20"/>
    <mergeCell ref="V20:W20"/>
    <mergeCell ref="X20:Y20"/>
    <mergeCell ref="Z20:AA2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64"/>
  <sheetViews>
    <sheetView topLeftCell="A4" zoomScale="50" zoomScaleNormal="50" workbookViewId="0">
      <selection activeCell="J30" sqref="J30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</cols>
  <sheetData>
    <row r="1" spans="1:39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</row>
    <row r="4" spans="1:3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</row>
    <row r="5" spans="1:39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</row>
    <row r="6" spans="1:39" ht="21">
      <c r="A6" s="7"/>
      <c r="B6" s="7"/>
      <c r="C6" s="7"/>
      <c r="D6" s="7"/>
      <c r="E6" s="7"/>
      <c r="F6" s="7"/>
      <c r="G6" s="7"/>
      <c r="H6" s="70" t="s">
        <v>173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</row>
    <row r="7" spans="1:39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</row>
    <row r="8" spans="1:39" ht="70.5" customHeight="1">
      <c r="A8" s="81" t="s">
        <v>13</v>
      </c>
      <c r="B8" s="80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</row>
    <row r="9" spans="1:39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</row>
    <row r="10" spans="1:39" ht="21.75" thickBot="1">
      <c r="A10" s="79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</row>
    <row r="11" spans="1:39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</row>
    <row r="12" spans="1:39" ht="21.75" thickBot="1">
      <c r="A12" s="11"/>
      <c r="B12" s="8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</row>
    <row r="13" spans="1:39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</row>
    <row r="14" spans="1:39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</row>
    <row r="16" spans="1:39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</row>
    <row r="17" spans="1:39" ht="137.44999999999999" customHeight="1" thickBot="1">
      <c r="A17" s="122" t="s">
        <v>23</v>
      </c>
      <c r="B17" s="124" t="s">
        <v>24</v>
      </c>
      <c r="C17" s="106"/>
      <c r="D17" s="99" t="s">
        <v>93</v>
      </c>
      <c r="E17" s="100"/>
      <c r="F17" s="126" t="s">
        <v>80</v>
      </c>
      <c r="G17" s="100"/>
      <c r="H17" s="126" t="s">
        <v>94</v>
      </c>
      <c r="I17" s="100"/>
      <c r="J17" s="126" t="s">
        <v>199</v>
      </c>
      <c r="K17" s="100"/>
      <c r="L17" s="134"/>
      <c r="M17" s="134"/>
      <c r="N17" s="126"/>
      <c r="O17" s="100"/>
      <c r="P17" s="126"/>
      <c r="Q17" s="133"/>
      <c r="R17" s="99" t="s">
        <v>160</v>
      </c>
      <c r="S17" s="100"/>
      <c r="T17" s="99" t="s">
        <v>200</v>
      </c>
      <c r="U17" s="100"/>
      <c r="V17" s="99" t="s">
        <v>95</v>
      </c>
      <c r="W17" s="100"/>
      <c r="X17" s="126" t="s">
        <v>96</v>
      </c>
      <c r="Y17" s="100"/>
      <c r="Z17" s="126" t="s">
        <v>81</v>
      </c>
      <c r="AA17" s="100"/>
      <c r="AB17" s="132" t="s">
        <v>97</v>
      </c>
      <c r="AC17" s="132"/>
      <c r="AD17" s="126"/>
      <c r="AE17" s="100"/>
      <c r="AF17" s="126"/>
      <c r="AG17" s="133"/>
      <c r="AH17" s="116"/>
      <c r="AI17" s="117"/>
      <c r="AJ17" s="117"/>
      <c r="AK17" s="118"/>
      <c r="AL17" s="17"/>
      <c r="AM17" s="2"/>
    </row>
    <row r="18" spans="1:39" ht="4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</row>
    <row r="19" spans="1:39" ht="24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  <c r="AM19" s="2"/>
    </row>
    <row r="20" spans="1:39" ht="24" thickBot="1">
      <c r="A20" s="19" t="s">
        <v>31</v>
      </c>
      <c r="B20" s="19"/>
      <c r="C20" s="60"/>
      <c r="D20" s="98" t="s">
        <v>216</v>
      </c>
      <c r="E20" s="96"/>
      <c r="F20" s="95">
        <v>60</v>
      </c>
      <c r="G20" s="96"/>
      <c r="H20" s="95">
        <v>200</v>
      </c>
      <c r="I20" s="96"/>
      <c r="J20" s="95">
        <v>30</v>
      </c>
      <c r="K20" s="96"/>
      <c r="L20" s="95"/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 t="s">
        <v>178</v>
      </c>
      <c r="W20" s="96"/>
      <c r="X20" s="95">
        <v>30</v>
      </c>
      <c r="Y20" s="96"/>
      <c r="Z20" s="95">
        <v>30</v>
      </c>
      <c r="AA20" s="96"/>
      <c r="AB20" s="95">
        <v>200</v>
      </c>
      <c r="AC20" s="96"/>
      <c r="AD20" s="95"/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39" ht="25.5" thickTop="1">
      <c r="A21" s="20" t="s">
        <v>49</v>
      </c>
      <c r="B21" s="20"/>
      <c r="C21" s="20" t="s">
        <v>32</v>
      </c>
      <c r="D21" s="20"/>
      <c r="E21" s="21">
        <f t="shared" ref="E21:E58" si="0">$D$19*D21/1000</f>
        <v>0</v>
      </c>
      <c r="F21" s="20"/>
      <c r="G21" s="21">
        <f t="shared" ref="G21:G58" si="1">$F$19*F21/1000</f>
        <v>0</v>
      </c>
      <c r="H21" s="20">
        <v>100</v>
      </c>
      <c r="I21" s="21">
        <f t="shared" ref="I21:I58" si="2">$H$19*H21/1000</f>
        <v>2.2000000000000002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2.2000000000000002</v>
      </c>
      <c r="AI21" s="20"/>
      <c r="AJ21" s="22">
        <f>AH21*AI21</f>
        <v>0</v>
      </c>
      <c r="AK21" s="21">
        <f>D21+F21+H21+J21+L21+N21+P21+R21+T21+V21+X21+Z21+AB21+AD21+AF21</f>
        <v>100</v>
      </c>
      <c r="AL21" s="22">
        <f t="shared" ref="AL21:AL57" si="15">AI21*AK21</f>
        <v>0</v>
      </c>
      <c r="AM21" s="2"/>
    </row>
    <row r="22" spans="1:39" ht="24.75">
      <c r="A22" s="23" t="s">
        <v>50</v>
      </c>
      <c r="B22" s="23"/>
      <c r="C22" s="23" t="s">
        <v>32</v>
      </c>
      <c r="D22" s="23">
        <v>207</v>
      </c>
      <c r="E22" s="21">
        <f t="shared" si="0"/>
        <v>4.5540000000000003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4.5540000000000003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207</v>
      </c>
      <c r="AL22" s="24">
        <f t="shared" si="15"/>
        <v>0</v>
      </c>
      <c r="AM22" s="2"/>
    </row>
    <row r="23" spans="1:39" ht="24.75">
      <c r="A23" s="23" t="s">
        <v>51</v>
      </c>
      <c r="B23" s="23"/>
      <c r="C23" s="20" t="s">
        <v>32</v>
      </c>
      <c r="D23" s="23">
        <v>8</v>
      </c>
      <c r="E23" s="21">
        <f t="shared" si="0"/>
        <v>0.17599999999999999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/>
      <c r="Y23" s="21">
        <f t="shared" si="10"/>
        <v>0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0.17599999999999999</v>
      </c>
      <c r="AI23" s="23"/>
      <c r="AJ23" s="22">
        <f t="shared" si="17"/>
        <v>0</v>
      </c>
      <c r="AK23" s="21">
        <f t="shared" si="18"/>
        <v>8</v>
      </c>
      <c r="AL23" s="24">
        <f t="shared" si="15"/>
        <v>0</v>
      </c>
      <c r="AM23" s="2"/>
    </row>
    <row r="24" spans="1:39" ht="24.75">
      <c r="A24" s="23" t="s">
        <v>52</v>
      </c>
      <c r="B24" s="23"/>
      <c r="C24" s="23" t="s">
        <v>32</v>
      </c>
      <c r="D24" s="23">
        <v>9</v>
      </c>
      <c r="E24" s="21">
        <f t="shared" si="0"/>
        <v>0.19800000000000001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0.19800000000000001</v>
      </c>
      <c r="AI24" s="23"/>
      <c r="AJ24" s="22">
        <f t="shared" si="17"/>
        <v>0</v>
      </c>
      <c r="AK24" s="21">
        <f t="shared" si="18"/>
        <v>9</v>
      </c>
      <c r="AL24" s="24">
        <f t="shared" si="15"/>
        <v>0</v>
      </c>
      <c r="AM24" s="2"/>
    </row>
    <row r="25" spans="1:39" ht="24.75">
      <c r="A25" s="23" t="s">
        <v>87</v>
      </c>
      <c r="B25" s="23"/>
      <c r="C25" s="20" t="s">
        <v>32</v>
      </c>
      <c r="D25" s="23">
        <v>30</v>
      </c>
      <c r="E25" s="21">
        <f t="shared" si="0"/>
        <v>0.66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0.66</v>
      </c>
      <c r="AI25" s="23"/>
      <c r="AJ25" s="22"/>
      <c r="AK25" s="21">
        <f t="shared" si="18"/>
        <v>30</v>
      </c>
      <c r="AL25" s="24"/>
      <c r="AM25" s="2"/>
    </row>
    <row r="26" spans="1:39" ht="24.75">
      <c r="A26" s="23" t="s">
        <v>53</v>
      </c>
      <c r="B26" s="23"/>
      <c r="C26" s="20" t="s">
        <v>32</v>
      </c>
      <c r="D26" s="23"/>
      <c r="E26" s="21">
        <f t="shared" si="0"/>
        <v>0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1.8</v>
      </c>
      <c r="W26" s="21">
        <f t="shared" si="9"/>
        <v>0.04</v>
      </c>
      <c r="X26" s="23"/>
      <c r="Y26" s="21">
        <f t="shared" si="10"/>
        <v>0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7.2999999999999995E-2</v>
      </c>
      <c r="AI26" s="23"/>
      <c r="AJ26" s="22">
        <f t="shared" si="17"/>
        <v>0</v>
      </c>
      <c r="AK26" s="21">
        <f t="shared" si="18"/>
        <v>3.3</v>
      </c>
      <c r="AL26" s="24">
        <v>2.52</v>
      </c>
      <c r="AM26" s="2"/>
    </row>
    <row r="27" spans="1:39" ht="24.75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>
        <v>20</v>
      </c>
      <c r="I27" s="21">
        <f t="shared" si="2"/>
        <v>0.44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>
        <v>24</v>
      </c>
      <c r="AC27" s="21">
        <f t="shared" si="12"/>
        <v>0.52800000000000002</v>
      </c>
      <c r="AD27" s="23"/>
      <c r="AE27" s="21">
        <f t="shared" si="13"/>
        <v>0</v>
      </c>
      <c r="AF27" s="23"/>
      <c r="AG27" s="21">
        <f t="shared" si="14"/>
        <v>0</v>
      </c>
      <c r="AH27" s="71">
        <f t="shared" si="16"/>
        <v>0.96799999999999997</v>
      </c>
      <c r="AI27" s="23"/>
      <c r="AJ27" s="22">
        <f t="shared" si="17"/>
        <v>0</v>
      </c>
      <c r="AK27" s="21">
        <f t="shared" si="18"/>
        <v>44</v>
      </c>
      <c r="AL27" s="24">
        <v>0.4</v>
      </c>
      <c r="AM27" s="2"/>
    </row>
    <row r="28" spans="1:39" ht="24.75">
      <c r="A28" s="23" t="s">
        <v>55</v>
      </c>
      <c r="B28" s="23"/>
      <c r="C28" s="20" t="s">
        <v>32</v>
      </c>
      <c r="D28" s="23">
        <v>18</v>
      </c>
      <c r="E28" s="21">
        <f t="shared" si="0"/>
        <v>0.39600000000000002</v>
      </c>
      <c r="F28" s="23"/>
      <c r="G28" s="21">
        <f t="shared" si="1"/>
        <v>0</v>
      </c>
      <c r="H28" s="23">
        <v>120</v>
      </c>
      <c r="I28" s="21">
        <f t="shared" si="2"/>
        <v>2.64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175</v>
      </c>
      <c r="U28" s="21">
        <f t="shared" si="8"/>
        <v>3.85</v>
      </c>
      <c r="V28" s="23"/>
      <c r="W28" s="21">
        <f t="shared" si="9"/>
        <v>0</v>
      </c>
      <c r="X28" s="23"/>
      <c r="Y28" s="21">
        <f t="shared" si="10"/>
        <v>0</v>
      </c>
      <c r="Z28" s="23"/>
      <c r="AA28" s="21">
        <f t="shared" si="11"/>
        <v>0</v>
      </c>
      <c r="AB28" s="23">
        <v>140</v>
      </c>
      <c r="AC28" s="21">
        <f t="shared" si="12"/>
        <v>3.08</v>
      </c>
      <c r="AD28" s="23"/>
      <c r="AE28" s="21">
        <f t="shared" si="13"/>
        <v>0</v>
      </c>
      <c r="AF28" s="23"/>
      <c r="AG28" s="21">
        <f t="shared" si="14"/>
        <v>0</v>
      </c>
      <c r="AH28" s="71">
        <f t="shared" si="16"/>
        <v>9.9659999999999993</v>
      </c>
      <c r="AI28" s="25"/>
      <c r="AJ28" s="22">
        <f t="shared" si="17"/>
        <v>0</v>
      </c>
      <c r="AK28" s="21">
        <f t="shared" si="18"/>
        <v>453</v>
      </c>
      <c r="AL28" s="24">
        <f t="shared" si="15"/>
        <v>0</v>
      </c>
      <c r="AM28" s="2"/>
    </row>
    <row r="29" spans="1:39" ht="24.75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>
        <v>192</v>
      </c>
      <c r="W29" s="21">
        <f t="shared" si="9"/>
        <v>4.2240000000000002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4.2240000000000002</v>
      </c>
      <c r="AI29" s="23"/>
      <c r="AJ29" s="22">
        <f t="shared" si="17"/>
        <v>0</v>
      </c>
      <c r="AK29" s="21">
        <f t="shared" si="18"/>
        <v>192</v>
      </c>
      <c r="AL29" s="24">
        <f t="shared" si="15"/>
        <v>0</v>
      </c>
      <c r="AM29" s="2"/>
    </row>
    <row r="30" spans="1:39" ht="24.75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  <c r="AM30" s="2"/>
    </row>
    <row r="31" spans="1:39" ht="24.75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  <c r="AM31" s="2"/>
    </row>
    <row r="32" spans="1:39" s="39" customFormat="1" ht="24.75">
      <c r="A32" s="23" t="s">
        <v>169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  <c r="AM32" s="2"/>
    </row>
    <row r="33" spans="1:39" ht="24.75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  <c r="AM33" s="2"/>
    </row>
    <row r="34" spans="1:39" ht="24.75">
      <c r="A34" s="23" t="s">
        <v>108</v>
      </c>
      <c r="B34" s="23"/>
      <c r="C34" s="23" t="s">
        <v>32</v>
      </c>
      <c r="D34" s="23">
        <v>9</v>
      </c>
      <c r="E34" s="21">
        <f t="shared" si="0"/>
        <v>0.19800000000000001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0.19800000000000001</v>
      </c>
      <c r="AI34" s="23"/>
      <c r="AJ34" s="22">
        <f t="shared" si="17"/>
        <v>0</v>
      </c>
      <c r="AK34" s="21">
        <f t="shared" si="18"/>
        <v>9</v>
      </c>
      <c r="AL34" s="24">
        <f t="shared" si="15"/>
        <v>0</v>
      </c>
      <c r="AM34" s="2"/>
    </row>
    <row r="35" spans="1:39" s="39" customFormat="1" ht="24.75">
      <c r="A35" s="23" t="s">
        <v>62</v>
      </c>
      <c r="B35" s="23"/>
      <c r="C35" s="27" t="s">
        <v>32</v>
      </c>
      <c r="D35" s="27">
        <v>13.5</v>
      </c>
      <c r="E35" s="21">
        <f t="shared" si="0"/>
        <v>0.29699999999999999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0.29699999999999999</v>
      </c>
      <c r="AI35" s="23"/>
      <c r="AJ35" s="22">
        <f t="shared" si="17"/>
        <v>0</v>
      </c>
      <c r="AK35" s="21">
        <f t="shared" si="18"/>
        <v>13.5</v>
      </c>
      <c r="AL35" s="24">
        <f t="shared" si="15"/>
        <v>0</v>
      </c>
      <c r="AM35" s="2"/>
    </row>
    <row r="36" spans="1:39" ht="24.75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  <c r="AM36" s="2"/>
    </row>
    <row r="37" spans="1:39" ht="24.75">
      <c r="A37" s="23" t="s">
        <v>110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>
        <v>20.25</v>
      </c>
      <c r="U37" s="21">
        <f t="shared" si="8"/>
        <v>0.44600000000000001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0.44600000000000001</v>
      </c>
      <c r="AI37" s="23"/>
      <c r="AJ37" s="22">
        <f t="shared" si="17"/>
        <v>0</v>
      </c>
      <c r="AK37" s="21">
        <f t="shared" si="18"/>
        <v>20.25</v>
      </c>
      <c r="AL37" s="24">
        <f t="shared" si="15"/>
        <v>0</v>
      </c>
      <c r="AM37" s="2"/>
    </row>
    <row r="38" spans="1:39" ht="24.75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>
        <v>63</v>
      </c>
      <c r="W38" s="21">
        <f t="shared" si="9"/>
        <v>1.3859999999999999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1.3859999999999999</v>
      </c>
      <c r="AI38" s="23"/>
      <c r="AJ38" s="22">
        <f t="shared" si="17"/>
        <v>0</v>
      </c>
      <c r="AK38" s="21">
        <f t="shared" si="18"/>
        <v>63</v>
      </c>
      <c r="AL38" s="24">
        <f t="shared" si="15"/>
        <v>0</v>
      </c>
      <c r="AM38" s="2"/>
    </row>
    <row r="39" spans="1:39" ht="24.75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  <c r="AM39" s="2"/>
    </row>
    <row r="40" spans="1:39" ht="24.75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  <c r="AM40" s="2"/>
    </row>
    <row r="41" spans="1:39" ht="24.75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83.33</v>
      </c>
      <c r="U41" s="21">
        <f t="shared" si="8"/>
        <v>1.833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1.833</v>
      </c>
      <c r="AI41" s="23"/>
      <c r="AJ41" s="22">
        <f t="shared" si="17"/>
        <v>0</v>
      </c>
      <c r="AK41" s="21">
        <f t="shared" si="18"/>
        <v>83.33</v>
      </c>
      <c r="AL41" s="24">
        <f t="shared" si="15"/>
        <v>0</v>
      </c>
      <c r="AM41" s="2"/>
    </row>
    <row r="42" spans="1:39" ht="24.75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  <c r="AM42" s="2"/>
    </row>
    <row r="43" spans="1:39" ht="24.75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>
        <v>15</v>
      </c>
      <c r="W43" s="21">
        <f t="shared" si="9"/>
        <v>0.33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0.625</v>
      </c>
      <c r="AI43" s="23"/>
      <c r="AJ43" s="22"/>
      <c r="AK43" s="21">
        <f t="shared" si="18"/>
        <v>28.39</v>
      </c>
      <c r="AL43" s="24"/>
      <c r="AM43" s="2"/>
    </row>
    <row r="44" spans="1:39" ht="24.75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>
        <v>19.2</v>
      </c>
      <c r="W44" s="21">
        <f t="shared" si="9"/>
        <v>0.42199999999999999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0.752</v>
      </c>
      <c r="AI44" s="23"/>
      <c r="AJ44" s="22"/>
      <c r="AK44" s="21">
        <f t="shared" si="18"/>
        <v>34.200000000000003</v>
      </c>
      <c r="AL44" s="24"/>
      <c r="AM44" s="2"/>
    </row>
    <row r="45" spans="1:39" ht="24.75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  <c r="AM45" s="2"/>
    </row>
    <row r="46" spans="1:39" ht="24.75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>
        <v>4.32</v>
      </c>
      <c r="W46" s="21">
        <f t="shared" si="9"/>
        <v>9.5000000000000001E-2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9.5000000000000001E-2</v>
      </c>
      <c r="AI46" s="23"/>
      <c r="AJ46" s="22"/>
      <c r="AK46" s="21">
        <f t="shared" si="18"/>
        <v>4.32</v>
      </c>
      <c r="AL46" s="24"/>
      <c r="AM46" s="2"/>
    </row>
    <row r="47" spans="1:39" ht="24.75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0</v>
      </c>
      <c r="AI47" s="23"/>
      <c r="AJ47" s="22"/>
      <c r="AK47" s="21">
        <f t="shared" si="18"/>
        <v>0</v>
      </c>
      <c r="AL47" s="24"/>
      <c r="AM47" s="2"/>
    </row>
    <row r="48" spans="1:39" ht="24.75">
      <c r="A48" s="23" t="s">
        <v>109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5</v>
      </c>
      <c r="I48" s="21">
        <f t="shared" si="2"/>
        <v>0.11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0.11</v>
      </c>
      <c r="AI48" s="23"/>
      <c r="AJ48" s="22"/>
      <c r="AK48" s="21">
        <f t="shared" si="18"/>
        <v>5</v>
      </c>
      <c r="AL48" s="24"/>
      <c r="AM48" s="2"/>
    </row>
    <row r="49" spans="1:39" ht="30.75" customHeight="1">
      <c r="A49" s="23" t="s">
        <v>111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>
        <v>10</v>
      </c>
      <c r="AC49" s="21">
        <f t="shared" si="12"/>
        <v>0.22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0.22</v>
      </c>
      <c r="AI49" s="23"/>
      <c r="AJ49" s="22"/>
      <c r="AK49" s="21">
        <f t="shared" si="18"/>
        <v>10</v>
      </c>
      <c r="AL49" s="24"/>
      <c r="AM49" s="2"/>
    </row>
    <row r="50" spans="1:39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>
        <v>60</v>
      </c>
      <c r="AC50" s="21">
        <f t="shared" si="12"/>
        <v>1.32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1.32</v>
      </c>
      <c r="AI50" s="23"/>
      <c r="AJ50" s="22"/>
      <c r="AK50" s="21">
        <f t="shared" si="18"/>
        <v>60</v>
      </c>
      <c r="AL50" s="24"/>
      <c r="AM50" s="2"/>
    </row>
    <row r="51" spans="1:39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  <c r="AM51" s="2"/>
    </row>
    <row r="52" spans="1:39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60</v>
      </c>
      <c r="G52" s="21">
        <f t="shared" si="1"/>
        <v>1.32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>
        <v>30</v>
      </c>
      <c r="Y52" s="21">
        <f t="shared" si="10"/>
        <v>0.66</v>
      </c>
      <c r="Z52" s="23"/>
      <c r="AA52" s="21">
        <f t="shared" si="11"/>
        <v>0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1.98</v>
      </c>
      <c r="AI52" s="23"/>
      <c r="AJ52" s="22">
        <f t="shared" si="17"/>
        <v>0</v>
      </c>
      <c r="AK52" s="21">
        <f t="shared" si="18"/>
        <v>90</v>
      </c>
      <c r="AL52" s="24">
        <f t="shared" si="15"/>
        <v>0</v>
      </c>
      <c r="AM52" s="2"/>
    </row>
    <row r="53" spans="1:39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>
        <v>30</v>
      </c>
      <c r="AA53" s="21">
        <f t="shared" si="11"/>
        <v>0.66</v>
      </c>
      <c r="AB53" s="23"/>
      <c r="AC53" s="21">
        <f t="shared" si="12"/>
        <v>0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  <c r="AM53" s="2"/>
    </row>
    <row r="54" spans="1:39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  <c r="AM54" s="2"/>
    </row>
    <row r="55" spans="1:39" ht="30.75" customHeight="1">
      <c r="A55" s="23" t="s">
        <v>85</v>
      </c>
      <c r="B55" s="23"/>
      <c r="C55" s="23" t="s">
        <v>33</v>
      </c>
      <c r="D55" s="23">
        <v>0.25</v>
      </c>
      <c r="E55" s="21">
        <f>$D$19*D55</f>
        <v>5.5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5.5</v>
      </c>
      <c r="AI55" s="23"/>
      <c r="AJ55" s="22">
        <f t="shared" si="17"/>
        <v>0</v>
      </c>
      <c r="AK55" s="21">
        <f t="shared" si="18"/>
        <v>0.25</v>
      </c>
      <c r="AL55" s="24">
        <f t="shared" si="15"/>
        <v>0</v>
      </c>
      <c r="AM55" s="2"/>
    </row>
    <row r="56" spans="1:39" ht="30.75" customHeight="1">
      <c r="A56" s="23" t="s">
        <v>162</v>
      </c>
      <c r="B56" s="23"/>
      <c r="C56" s="23" t="s">
        <v>33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>
        <v>1</v>
      </c>
      <c r="K56" s="21">
        <f>$J$19*J56</f>
        <v>22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22</v>
      </c>
      <c r="AI56" s="23"/>
      <c r="AJ56" s="22">
        <f t="shared" si="17"/>
        <v>0</v>
      </c>
      <c r="AK56" s="21">
        <f t="shared" si="18"/>
        <v>1</v>
      </c>
      <c r="AL56" s="24">
        <f t="shared" si="15"/>
        <v>0</v>
      </c>
      <c r="AM56" s="2"/>
    </row>
    <row r="57" spans="1:39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12.6</v>
      </c>
      <c r="W57" s="21">
        <f t="shared" si="9"/>
        <v>0.27700000000000002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0.38700000000000001</v>
      </c>
      <c r="AI57" s="23"/>
      <c r="AJ57" s="22">
        <f t="shared" si="17"/>
        <v>0</v>
      </c>
      <c r="AK57" s="21">
        <f t="shared" si="18"/>
        <v>17.600000000000001</v>
      </c>
      <c r="AL57" s="24">
        <f t="shared" si="15"/>
        <v>0</v>
      </c>
      <c r="AM57" s="2"/>
    </row>
    <row r="58" spans="1:39" s="39" customFormat="1" ht="30.75" customHeight="1">
      <c r="A58" s="23"/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</v>
      </c>
      <c r="AI58" s="23"/>
      <c r="AJ58" s="22">
        <f t="shared" si="17"/>
        <v>0</v>
      </c>
      <c r="AK58" s="21">
        <f t="shared" si="18"/>
        <v>0</v>
      </c>
      <c r="AL58" s="24">
        <v>0.08</v>
      </c>
      <c r="AM58" s="13"/>
    </row>
    <row r="59" spans="1:39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  <c r="AM60" s="2"/>
    </row>
    <row r="61" spans="1:39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B11:E11"/>
    <mergeCell ref="F11:G11"/>
    <mergeCell ref="H11:J11"/>
    <mergeCell ref="K11:L11"/>
    <mergeCell ref="M11:N11"/>
    <mergeCell ref="O11:P11"/>
    <mergeCell ref="Q11:R11"/>
    <mergeCell ref="T9:AF11"/>
    <mergeCell ref="AG9:AH11"/>
    <mergeCell ref="B10:E10"/>
    <mergeCell ref="F10:G10"/>
    <mergeCell ref="H10:J10"/>
    <mergeCell ref="K10:L10"/>
    <mergeCell ref="M10:N10"/>
    <mergeCell ref="O10:P10"/>
    <mergeCell ref="Q10:R10"/>
    <mergeCell ref="A17:A18"/>
    <mergeCell ref="B17:B18"/>
    <mergeCell ref="D17:E17"/>
    <mergeCell ref="F17:G17"/>
    <mergeCell ref="H17:I17"/>
    <mergeCell ref="J17:K17"/>
    <mergeCell ref="H13:L13"/>
    <mergeCell ref="M13:N13"/>
    <mergeCell ref="O13:P13"/>
    <mergeCell ref="Q13:R13"/>
    <mergeCell ref="A15:B16"/>
    <mergeCell ref="C15:C18"/>
    <mergeCell ref="AH15:AK17"/>
    <mergeCell ref="D16:Q16"/>
    <mergeCell ref="R16:AG16"/>
    <mergeCell ref="C12:E12"/>
    <mergeCell ref="F12:G12"/>
    <mergeCell ref="H12:L12"/>
    <mergeCell ref="M12:N12"/>
    <mergeCell ref="O12:P12"/>
    <mergeCell ref="Q12:R12"/>
    <mergeCell ref="X17:Y17"/>
    <mergeCell ref="Z17:AA17"/>
    <mergeCell ref="AB17:AC17"/>
    <mergeCell ref="AD17:AE17"/>
    <mergeCell ref="AF17:AG17"/>
    <mergeCell ref="D19:E19"/>
    <mergeCell ref="F19:G19"/>
    <mergeCell ref="H19:I19"/>
    <mergeCell ref="J19:K19"/>
    <mergeCell ref="L19:M19"/>
    <mergeCell ref="L17:M17"/>
    <mergeCell ref="N17:O17"/>
    <mergeCell ref="P17:Q17"/>
    <mergeCell ref="R17:S17"/>
    <mergeCell ref="T17:U17"/>
    <mergeCell ref="V17:W17"/>
    <mergeCell ref="Z19:AA19"/>
    <mergeCell ref="AB19:AC19"/>
    <mergeCell ref="AD19:AE19"/>
    <mergeCell ref="AF19:AG19"/>
    <mergeCell ref="T19:U19"/>
    <mergeCell ref="V19:W19"/>
    <mergeCell ref="X19:Y19"/>
    <mergeCell ref="D20:E20"/>
    <mergeCell ref="F20:G20"/>
    <mergeCell ref="H20:I20"/>
    <mergeCell ref="J20:K20"/>
    <mergeCell ref="L20:M20"/>
    <mergeCell ref="N20:O20"/>
    <mergeCell ref="N19:O19"/>
    <mergeCell ref="P19:Q19"/>
    <mergeCell ref="R19:S19"/>
    <mergeCell ref="AB20:AC20"/>
    <mergeCell ref="AD20:AE20"/>
    <mergeCell ref="AF20:AG20"/>
    <mergeCell ref="P20:Q20"/>
    <mergeCell ref="R20:S20"/>
    <mergeCell ref="T20:U20"/>
    <mergeCell ref="V20:W20"/>
    <mergeCell ref="X20:Y20"/>
    <mergeCell ref="Z20:AA2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64"/>
  <sheetViews>
    <sheetView zoomScale="50" zoomScaleNormal="50" workbookViewId="0">
      <selection activeCell="AD17" sqref="AD17:AE17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</cols>
  <sheetData>
    <row r="1" spans="1:39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</row>
    <row r="4" spans="1:3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</row>
    <row r="5" spans="1:39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</row>
    <row r="6" spans="1:39" ht="21">
      <c r="A6" s="7"/>
      <c r="B6" s="7"/>
      <c r="C6" s="7"/>
      <c r="D6" s="7"/>
      <c r="E6" s="7"/>
      <c r="F6" s="7"/>
      <c r="G6" s="7"/>
      <c r="H6" s="70" t="s">
        <v>172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</row>
    <row r="7" spans="1:39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</row>
    <row r="8" spans="1:39" ht="70.5" customHeight="1">
      <c r="A8" s="81" t="s">
        <v>13</v>
      </c>
      <c r="B8" s="80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</row>
    <row r="9" spans="1:39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</row>
    <row r="10" spans="1:39" ht="21.75" thickBot="1">
      <c r="A10" s="79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</row>
    <row r="11" spans="1:39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</row>
    <row r="12" spans="1:39" ht="21.75" thickBot="1">
      <c r="A12" s="11"/>
      <c r="B12" s="8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</row>
    <row r="13" spans="1:39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</row>
    <row r="14" spans="1:39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</row>
    <row r="16" spans="1:39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</row>
    <row r="17" spans="1:39" ht="138.6" customHeight="1" thickBot="1">
      <c r="A17" s="122" t="s">
        <v>23</v>
      </c>
      <c r="B17" s="124" t="s">
        <v>24</v>
      </c>
      <c r="C17" s="106"/>
      <c r="D17" s="99" t="s">
        <v>98</v>
      </c>
      <c r="E17" s="100"/>
      <c r="F17" s="126" t="s">
        <v>80</v>
      </c>
      <c r="G17" s="100"/>
      <c r="H17" s="126" t="s">
        <v>82</v>
      </c>
      <c r="I17" s="100"/>
      <c r="J17" s="126" t="s">
        <v>201</v>
      </c>
      <c r="K17" s="100"/>
      <c r="L17" s="134" t="s">
        <v>169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167</v>
      </c>
      <c r="U17" s="100"/>
      <c r="V17" s="99" t="s">
        <v>180</v>
      </c>
      <c r="W17" s="100"/>
      <c r="X17" s="126" t="s">
        <v>100</v>
      </c>
      <c r="Y17" s="100"/>
      <c r="Z17" s="126" t="s">
        <v>80</v>
      </c>
      <c r="AA17" s="100"/>
      <c r="AB17" s="132" t="s">
        <v>81</v>
      </c>
      <c r="AC17" s="132"/>
      <c r="AD17" s="126" t="s">
        <v>207</v>
      </c>
      <c r="AE17" s="100"/>
      <c r="AF17" s="126"/>
      <c r="AG17" s="133"/>
      <c r="AH17" s="116"/>
      <c r="AI17" s="117"/>
      <c r="AJ17" s="117"/>
      <c r="AK17" s="118"/>
      <c r="AL17" s="17"/>
      <c r="AM17" s="2"/>
    </row>
    <row r="18" spans="1:39" ht="43.9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</row>
    <row r="19" spans="1:39" ht="24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  <c r="AM19" s="2"/>
    </row>
    <row r="20" spans="1:39" ht="24" thickBot="1">
      <c r="A20" s="19" t="s">
        <v>31</v>
      </c>
      <c r="B20" s="19"/>
      <c r="C20" s="60"/>
      <c r="D20" s="98" t="s">
        <v>146</v>
      </c>
      <c r="E20" s="96"/>
      <c r="F20" s="95">
        <v>30</v>
      </c>
      <c r="G20" s="96"/>
      <c r="H20" s="95">
        <v>200</v>
      </c>
      <c r="I20" s="96"/>
      <c r="J20" s="95">
        <v>115</v>
      </c>
      <c r="K20" s="96"/>
      <c r="L20" s="95">
        <v>15</v>
      </c>
      <c r="M20" s="96"/>
      <c r="N20" s="95"/>
      <c r="O20" s="96"/>
      <c r="P20" s="95"/>
      <c r="Q20" s="97"/>
      <c r="R20" s="98">
        <v>100</v>
      </c>
      <c r="S20" s="96"/>
      <c r="T20" s="95" t="s">
        <v>179</v>
      </c>
      <c r="U20" s="96"/>
      <c r="V20" s="95" t="s">
        <v>181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39" ht="25.5" thickTop="1">
      <c r="A21" s="20" t="s">
        <v>49</v>
      </c>
      <c r="B21" s="20"/>
      <c r="C21" s="20" t="s">
        <v>32</v>
      </c>
      <c r="D21" s="20">
        <v>100</v>
      </c>
      <c r="E21" s="21">
        <f t="shared" ref="E21:E58" si="0">$D$19*D21/1000</f>
        <v>2.2000000000000002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>
        <v>20</v>
      </c>
      <c r="W21" s="21">
        <f t="shared" ref="W21:W58" si="9">$V$19*V21/1000</f>
        <v>0.44</v>
      </c>
      <c r="X21" s="20">
        <v>28.8</v>
      </c>
      <c r="Y21" s="21">
        <f t="shared" ref="Y21:Y58" si="10">$X$19*X21/1000</f>
        <v>0.63400000000000001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3.274</v>
      </c>
      <c r="AI21" s="20"/>
      <c r="AJ21" s="22">
        <f>AH21*AI21</f>
        <v>0</v>
      </c>
      <c r="AK21" s="21">
        <f>D21+F21+H21+J21+L21+N21+P21+R21+T21+V21+X21+Z21+AB21+AD21+AF21</f>
        <v>148.80000000000001</v>
      </c>
      <c r="AL21" s="22">
        <f t="shared" ref="AL21:AL57" si="15">AI21*AK21</f>
        <v>0</v>
      </c>
      <c r="AM21" s="2"/>
    </row>
    <row r="22" spans="1:39" ht="24.75">
      <c r="A22" s="23" t="s">
        <v>169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>
        <v>16</v>
      </c>
      <c r="M22" s="21">
        <f t="shared" si="4"/>
        <v>0.35199999999999998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>E22+G22+I22+K22+M22+O22+Q22+S22+U22+W22+Y22+AA22+AC22+AE22+AG22</f>
        <v>0.35199999999999998</v>
      </c>
      <c r="AI22" s="23"/>
      <c r="AJ22" s="22">
        <f t="shared" ref="AJ22:AJ58" si="16">AH22*AI22</f>
        <v>0</v>
      </c>
      <c r="AK22" s="21">
        <f>D22+F22+H22+J22+L22+N22+P22+R22+T22+V22+X22+Z22+AB22+AD22+AF22</f>
        <v>16</v>
      </c>
      <c r="AL22" s="24">
        <f t="shared" si="15"/>
        <v>0</v>
      </c>
      <c r="AM22" s="2"/>
    </row>
    <row r="23" spans="1:39" ht="24.75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10.4</v>
      </c>
      <c r="Y23" s="21">
        <f t="shared" si="10"/>
        <v>0.22900000000000001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ref="AH23:AH58" si="17">E23+G23+I23+K23+M23+O23+Q23+S23+U23+W23+Y23+AA23+AC23+AE23+AG23</f>
        <v>0.33900000000000002</v>
      </c>
      <c r="AI23" s="23"/>
      <c r="AJ23" s="22">
        <f t="shared" si="16"/>
        <v>0</v>
      </c>
      <c r="AK23" s="21">
        <f t="shared" ref="AK23:AK58" si="18">D23+F23+H23+J23+L23+N23+P23+R23+T23+V23+X23+Z23+AB23+AD23+AF23</f>
        <v>15.4</v>
      </c>
      <c r="AL23" s="24">
        <f t="shared" si="15"/>
        <v>0</v>
      </c>
      <c r="AM23" s="2"/>
    </row>
    <row r="24" spans="1:39" ht="24.75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>
        <v>5</v>
      </c>
      <c r="U24" s="21">
        <f t="shared" si="8"/>
        <v>0.11</v>
      </c>
      <c r="V24" s="23">
        <v>12.5</v>
      </c>
      <c r="W24" s="21">
        <f t="shared" si="9"/>
        <v>0.27500000000000002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7"/>
        <v>0.38500000000000001</v>
      </c>
      <c r="AI24" s="23"/>
      <c r="AJ24" s="22">
        <f t="shared" si="16"/>
        <v>0</v>
      </c>
      <c r="AK24" s="21">
        <f t="shared" si="18"/>
        <v>17.5</v>
      </c>
      <c r="AL24" s="24">
        <f t="shared" si="15"/>
        <v>0</v>
      </c>
      <c r="AM24" s="2"/>
    </row>
    <row r="25" spans="1:39" ht="24.75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7"/>
        <v>0</v>
      </c>
      <c r="AI25" s="23"/>
      <c r="AJ25" s="22"/>
      <c r="AK25" s="21">
        <f t="shared" si="18"/>
        <v>0</v>
      </c>
      <c r="AL25" s="24"/>
      <c r="AM25" s="2"/>
    </row>
    <row r="26" spans="1:39" ht="24.75">
      <c r="A26" s="23" t="s">
        <v>53</v>
      </c>
      <c r="B26" s="23"/>
      <c r="C26" s="20" t="s">
        <v>32</v>
      </c>
      <c r="D26" s="23">
        <v>0.9</v>
      </c>
      <c r="E26" s="21">
        <f t="shared" si="0"/>
        <v>0.02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0.5</v>
      </c>
      <c r="W26" s="21">
        <f t="shared" si="9"/>
        <v>1.0999999999999999E-2</v>
      </c>
      <c r="X26" s="23">
        <v>1.2</v>
      </c>
      <c r="Y26" s="21">
        <f t="shared" si="10"/>
        <v>2.5999999999999999E-2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7"/>
        <v>0.09</v>
      </c>
      <c r="AI26" s="23"/>
      <c r="AJ26" s="22">
        <f t="shared" si="16"/>
        <v>0</v>
      </c>
      <c r="AK26" s="21">
        <f t="shared" si="18"/>
        <v>4.0999999999999996</v>
      </c>
      <c r="AL26" s="24">
        <v>2.52</v>
      </c>
      <c r="AM26" s="2"/>
    </row>
    <row r="27" spans="1:39" ht="24.75">
      <c r="A27" s="23" t="s">
        <v>54</v>
      </c>
      <c r="B27" s="23"/>
      <c r="C27" s="23" t="s">
        <v>32</v>
      </c>
      <c r="D27" s="23">
        <v>11</v>
      </c>
      <c r="E27" s="21">
        <f t="shared" si="0"/>
        <v>0.24199999999999999</v>
      </c>
      <c r="F27" s="23"/>
      <c r="G27" s="21">
        <f t="shared" si="1"/>
        <v>0</v>
      </c>
      <c r="H27" s="23">
        <v>15</v>
      </c>
      <c r="I27" s="21">
        <f t="shared" si="2"/>
        <v>0.33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>
        <v>2.5</v>
      </c>
      <c r="U27" s="21">
        <f t="shared" si="8"/>
        <v>5.5E-2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20</v>
      </c>
      <c r="AE27" s="21">
        <f t="shared" si="13"/>
        <v>0.44</v>
      </c>
      <c r="AF27" s="23"/>
      <c r="AG27" s="21">
        <f t="shared" si="14"/>
        <v>0</v>
      </c>
      <c r="AH27" s="71">
        <f t="shared" si="17"/>
        <v>1.0669999999999999</v>
      </c>
      <c r="AI27" s="23"/>
      <c r="AJ27" s="22">
        <f t="shared" si="16"/>
        <v>0</v>
      </c>
      <c r="AK27" s="21">
        <f t="shared" si="18"/>
        <v>48.5</v>
      </c>
      <c r="AL27" s="24">
        <v>0.4</v>
      </c>
      <c r="AM27" s="2"/>
    </row>
    <row r="28" spans="1:39" ht="24.75">
      <c r="A28" s="23" t="s">
        <v>55</v>
      </c>
      <c r="B28" s="23"/>
      <c r="C28" s="20" t="s">
        <v>32</v>
      </c>
      <c r="D28" s="23">
        <v>75</v>
      </c>
      <c r="E28" s="21">
        <f t="shared" si="0"/>
        <v>1.65</v>
      </c>
      <c r="F28" s="23"/>
      <c r="G28" s="21">
        <f t="shared" si="1"/>
        <v>0</v>
      </c>
      <c r="H28" s="23">
        <v>204</v>
      </c>
      <c r="I28" s="21">
        <f t="shared" si="2"/>
        <v>4.4880000000000004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150</v>
      </c>
      <c r="U28" s="21">
        <f t="shared" si="8"/>
        <v>3.3</v>
      </c>
      <c r="V28" s="23">
        <v>37.5</v>
      </c>
      <c r="W28" s="21">
        <f t="shared" si="9"/>
        <v>0.82499999999999996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>
        <v>200</v>
      </c>
      <c r="AE28" s="21">
        <f t="shared" si="13"/>
        <v>4.4000000000000004</v>
      </c>
      <c r="AF28" s="23"/>
      <c r="AG28" s="21">
        <f t="shared" si="14"/>
        <v>0</v>
      </c>
      <c r="AH28" s="71">
        <f t="shared" si="17"/>
        <v>14.663</v>
      </c>
      <c r="AI28" s="25"/>
      <c r="AJ28" s="22">
        <f t="shared" si="16"/>
        <v>0</v>
      </c>
      <c r="AK28" s="21">
        <f t="shared" si="18"/>
        <v>666.5</v>
      </c>
      <c r="AL28" s="24">
        <f t="shared" si="15"/>
        <v>0</v>
      </c>
      <c r="AM28" s="2"/>
    </row>
    <row r="29" spans="1:39" ht="24.75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7"/>
        <v>0</v>
      </c>
      <c r="AI29" s="23"/>
      <c r="AJ29" s="22">
        <f t="shared" si="16"/>
        <v>0</v>
      </c>
      <c r="AK29" s="21">
        <f t="shared" si="18"/>
        <v>0</v>
      </c>
      <c r="AL29" s="24">
        <f t="shared" si="15"/>
        <v>0</v>
      </c>
      <c r="AM29" s="2"/>
    </row>
    <row r="30" spans="1:39" ht="24.75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7"/>
        <v>0</v>
      </c>
      <c r="AI30" s="23"/>
      <c r="AJ30" s="22">
        <f t="shared" si="16"/>
        <v>0</v>
      </c>
      <c r="AK30" s="21">
        <f t="shared" si="18"/>
        <v>0</v>
      </c>
      <c r="AL30" s="24">
        <f t="shared" si="15"/>
        <v>0</v>
      </c>
      <c r="AM30" s="2"/>
    </row>
    <row r="31" spans="1:39" ht="24.75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66.11</v>
      </c>
      <c r="W31" s="21">
        <f t="shared" si="9"/>
        <v>1.454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7"/>
        <v>1.454</v>
      </c>
      <c r="AI31" s="23"/>
      <c r="AJ31" s="22">
        <f t="shared" si="16"/>
        <v>0</v>
      </c>
      <c r="AK31" s="21">
        <f t="shared" si="18"/>
        <v>66.11</v>
      </c>
      <c r="AL31" s="24">
        <f t="shared" si="15"/>
        <v>0</v>
      </c>
      <c r="AM31" s="2"/>
    </row>
    <row r="32" spans="1:39" s="39" customFormat="1" ht="24.75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7"/>
        <v>0</v>
      </c>
      <c r="AI32" s="23"/>
      <c r="AJ32" s="22">
        <f t="shared" si="16"/>
        <v>0</v>
      </c>
      <c r="AK32" s="21">
        <f t="shared" si="18"/>
        <v>0</v>
      </c>
      <c r="AL32" s="24">
        <f t="shared" si="15"/>
        <v>0</v>
      </c>
      <c r="AM32" s="2"/>
    </row>
    <row r="33" spans="1:39" ht="24.75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7"/>
        <v>0</v>
      </c>
      <c r="AI33" s="23"/>
      <c r="AJ33" s="22">
        <f t="shared" si="16"/>
        <v>0</v>
      </c>
      <c r="AK33" s="21">
        <f t="shared" si="18"/>
        <v>0</v>
      </c>
      <c r="AL33" s="24">
        <f t="shared" si="15"/>
        <v>0</v>
      </c>
      <c r="AM33" s="2"/>
    </row>
    <row r="34" spans="1:39" ht="24.75">
      <c r="A34" s="23" t="s">
        <v>107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>
        <v>0.2</v>
      </c>
      <c r="AE34" s="21">
        <f t="shared" si="13"/>
        <v>4.0000000000000001E-3</v>
      </c>
      <c r="AF34" s="23"/>
      <c r="AG34" s="21">
        <f t="shared" si="14"/>
        <v>0</v>
      </c>
      <c r="AH34" s="71">
        <f t="shared" si="17"/>
        <v>4.0000000000000001E-3</v>
      </c>
      <c r="AI34" s="23"/>
      <c r="AJ34" s="22">
        <f t="shared" si="16"/>
        <v>0</v>
      </c>
      <c r="AK34" s="21">
        <f t="shared" si="18"/>
        <v>0.2</v>
      </c>
      <c r="AL34" s="24">
        <f t="shared" si="15"/>
        <v>0</v>
      </c>
      <c r="AM34" s="2"/>
    </row>
    <row r="35" spans="1:39" s="39" customFormat="1" ht="24.75">
      <c r="A35" s="23" t="s">
        <v>112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7"/>
        <v>0</v>
      </c>
      <c r="AI35" s="23"/>
      <c r="AJ35" s="22">
        <f t="shared" si="16"/>
        <v>0</v>
      </c>
      <c r="AK35" s="21">
        <f t="shared" si="18"/>
        <v>0</v>
      </c>
      <c r="AL35" s="24">
        <f t="shared" si="15"/>
        <v>0</v>
      </c>
      <c r="AM35" s="2"/>
    </row>
    <row r="36" spans="1:39" ht="24.75">
      <c r="A36" s="23" t="s">
        <v>113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7"/>
        <v>0</v>
      </c>
      <c r="AI36" s="23"/>
      <c r="AJ36" s="22">
        <f t="shared" si="16"/>
        <v>0</v>
      </c>
      <c r="AK36" s="21">
        <f t="shared" si="18"/>
        <v>0</v>
      </c>
      <c r="AL36" s="24">
        <f t="shared" si="15"/>
        <v>0</v>
      </c>
      <c r="AM36" s="2"/>
    </row>
    <row r="37" spans="1:39" ht="24.75">
      <c r="A37" s="23" t="s">
        <v>114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7"/>
        <v>0</v>
      </c>
      <c r="AI37" s="23"/>
      <c r="AJ37" s="22">
        <f t="shared" si="16"/>
        <v>0</v>
      </c>
      <c r="AK37" s="21">
        <f t="shared" si="18"/>
        <v>0</v>
      </c>
      <c r="AL37" s="24">
        <f t="shared" si="15"/>
        <v>0</v>
      </c>
      <c r="AM37" s="2"/>
    </row>
    <row r="38" spans="1:39" ht="24.75">
      <c r="A38" s="23" t="s">
        <v>65</v>
      </c>
      <c r="B38" s="23"/>
      <c r="C38" s="20" t="s">
        <v>32</v>
      </c>
      <c r="D38" s="23">
        <v>31</v>
      </c>
      <c r="E38" s="21">
        <f t="shared" si="0"/>
        <v>0.68200000000000005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7"/>
        <v>0.68200000000000005</v>
      </c>
      <c r="AI38" s="23"/>
      <c r="AJ38" s="22">
        <f t="shared" si="16"/>
        <v>0</v>
      </c>
      <c r="AK38" s="21">
        <f t="shared" si="18"/>
        <v>31</v>
      </c>
      <c r="AL38" s="24">
        <f t="shared" si="15"/>
        <v>0</v>
      </c>
      <c r="AM38" s="2"/>
    </row>
    <row r="39" spans="1:39" ht="24.75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7"/>
        <v>0</v>
      </c>
      <c r="AI39" s="23"/>
      <c r="AJ39" s="22">
        <f t="shared" si="16"/>
        <v>0</v>
      </c>
      <c r="AK39" s="21">
        <f t="shared" si="18"/>
        <v>0</v>
      </c>
      <c r="AL39" s="24">
        <f t="shared" si="15"/>
        <v>0</v>
      </c>
      <c r="AM39" s="2"/>
    </row>
    <row r="40" spans="1:39" ht="24.75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>
        <v>10.42</v>
      </c>
      <c r="W40" s="21">
        <f t="shared" si="9"/>
        <v>0.22900000000000001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7"/>
        <v>0.22900000000000001</v>
      </c>
      <c r="AI40" s="23"/>
      <c r="AJ40" s="22">
        <f t="shared" si="16"/>
        <v>0</v>
      </c>
      <c r="AK40" s="21">
        <f t="shared" si="18"/>
        <v>10.42</v>
      </c>
      <c r="AL40" s="24">
        <f t="shared" si="15"/>
        <v>0</v>
      </c>
      <c r="AM40" s="2"/>
    </row>
    <row r="41" spans="1:39" ht="24.75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33.33</v>
      </c>
      <c r="U41" s="21">
        <f t="shared" si="8"/>
        <v>0.73299999999999998</v>
      </c>
      <c r="V41" s="23"/>
      <c r="W41" s="21">
        <f t="shared" si="9"/>
        <v>0</v>
      </c>
      <c r="X41" s="23">
        <v>264</v>
      </c>
      <c r="Y41" s="21">
        <f t="shared" si="10"/>
        <v>5.8079999999999998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7"/>
        <v>6.5410000000000004</v>
      </c>
      <c r="AI41" s="23"/>
      <c r="AJ41" s="22">
        <f t="shared" si="16"/>
        <v>0</v>
      </c>
      <c r="AK41" s="21">
        <f t="shared" si="18"/>
        <v>297.33</v>
      </c>
      <c r="AL41" s="24">
        <f t="shared" si="15"/>
        <v>0</v>
      </c>
      <c r="AM41" s="2"/>
    </row>
    <row r="42" spans="1:39" ht="24.75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>
        <v>25</v>
      </c>
      <c r="U42" s="21">
        <f t="shared" si="8"/>
        <v>0.55000000000000004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7"/>
        <v>0.55000000000000004</v>
      </c>
      <c r="AI42" s="23"/>
      <c r="AJ42" s="22">
        <f t="shared" si="16"/>
        <v>0</v>
      </c>
      <c r="AK42" s="21">
        <f t="shared" si="18"/>
        <v>25</v>
      </c>
      <c r="AL42" s="24">
        <f t="shared" si="15"/>
        <v>0</v>
      </c>
      <c r="AM42" s="2"/>
    </row>
    <row r="43" spans="1:39" ht="24.75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>
        <v>39.68</v>
      </c>
      <c r="W43" s="21">
        <f t="shared" si="9"/>
        <v>0.873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7"/>
        <v>1.1679999999999999</v>
      </c>
      <c r="AI43" s="23"/>
      <c r="AJ43" s="22"/>
      <c r="AK43" s="21">
        <f t="shared" si="18"/>
        <v>53.07</v>
      </c>
      <c r="AL43" s="24"/>
      <c r="AM43" s="2"/>
    </row>
    <row r="44" spans="1:39" ht="24.75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7"/>
        <v>0.33</v>
      </c>
      <c r="AI44" s="23"/>
      <c r="AJ44" s="22"/>
      <c r="AK44" s="21">
        <f t="shared" si="18"/>
        <v>15</v>
      </c>
      <c r="AL44" s="24"/>
      <c r="AM44" s="2"/>
    </row>
    <row r="45" spans="1:39" ht="24.75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>
        <v>53.33</v>
      </c>
      <c r="U45" s="21">
        <f t="shared" si="8"/>
        <v>1.173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7"/>
        <v>1.173</v>
      </c>
      <c r="AI45" s="23"/>
      <c r="AJ45" s="22"/>
      <c r="AK45" s="21">
        <f t="shared" si="18"/>
        <v>53.33</v>
      </c>
      <c r="AL45" s="24"/>
      <c r="AM45" s="2"/>
    </row>
    <row r="46" spans="1:39" ht="24.75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>
        <v>3.6</v>
      </c>
      <c r="U46" s="21">
        <f t="shared" si="8"/>
        <v>7.9000000000000001E-2</v>
      </c>
      <c r="V46" s="23">
        <v>2.4</v>
      </c>
      <c r="W46" s="21">
        <f t="shared" si="9"/>
        <v>5.2999999999999999E-2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7"/>
        <v>0.13200000000000001</v>
      </c>
      <c r="AI46" s="23"/>
      <c r="AJ46" s="22"/>
      <c r="AK46" s="21">
        <f t="shared" si="18"/>
        <v>6</v>
      </c>
      <c r="AL46" s="24"/>
      <c r="AM46" s="2"/>
    </row>
    <row r="47" spans="1:39" ht="24.75">
      <c r="A47" s="23" t="s">
        <v>201</v>
      </c>
      <c r="B47" s="23"/>
      <c r="C47" s="20" t="s">
        <v>33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>
        <v>1</v>
      </c>
      <c r="K47" s="21">
        <f>$J$19*J47</f>
        <v>22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7"/>
        <v>22</v>
      </c>
      <c r="AI47" s="23"/>
      <c r="AJ47" s="22"/>
      <c r="AK47" s="21">
        <f t="shared" si="18"/>
        <v>1</v>
      </c>
      <c r="AL47" s="24"/>
      <c r="AM47" s="2"/>
    </row>
    <row r="48" spans="1:39" ht="24.75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0.5</v>
      </c>
      <c r="I48" s="21">
        <f t="shared" si="2"/>
        <v>1.0999999999999999E-2</v>
      </c>
      <c r="J48" s="23"/>
      <c r="K48" s="21">
        <f>$J$19*J48</f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7"/>
        <v>1.0999999999999999E-2</v>
      </c>
      <c r="AI48" s="23"/>
      <c r="AJ48" s="22"/>
      <c r="AK48" s="21">
        <f t="shared" si="18"/>
        <v>0.5</v>
      </c>
      <c r="AL48" s="24"/>
      <c r="AM48" s="2"/>
    </row>
    <row r="49" spans="1:39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>
        <v>20</v>
      </c>
      <c r="AE49" s="21">
        <f t="shared" si="13"/>
        <v>0.44</v>
      </c>
      <c r="AF49" s="23"/>
      <c r="AG49" s="21">
        <f t="shared" si="14"/>
        <v>0</v>
      </c>
      <c r="AH49" s="71">
        <f t="shared" si="17"/>
        <v>0.44</v>
      </c>
      <c r="AI49" s="23"/>
      <c r="AJ49" s="22"/>
      <c r="AK49" s="21">
        <f t="shared" si="18"/>
        <v>20</v>
      </c>
      <c r="AL49" s="24"/>
      <c r="AM49" s="2"/>
    </row>
    <row r="50" spans="1:39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7"/>
        <v>0</v>
      </c>
      <c r="AI50" s="23"/>
      <c r="AJ50" s="22"/>
      <c r="AK50" s="21">
        <f t="shared" si="18"/>
        <v>0</v>
      </c>
      <c r="AL50" s="24"/>
      <c r="AM50" s="2"/>
    </row>
    <row r="51" spans="1:39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7"/>
        <v>0</v>
      </c>
      <c r="AI51" s="23"/>
      <c r="AJ51" s="22"/>
      <c r="AK51" s="21">
        <f t="shared" si="18"/>
        <v>0</v>
      </c>
      <c r="AL51" s="24"/>
      <c r="AM51" s="2"/>
    </row>
    <row r="52" spans="1:39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13.33</v>
      </c>
      <c r="W52" s="21">
        <f t="shared" si="9"/>
        <v>0.29299999999999998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7"/>
        <v>1.613</v>
      </c>
      <c r="AI52" s="23"/>
      <c r="AJ52" s="22">
        <f t="shared" si="16"/>
        <v>0</v>
      </c>
      <c r="AK52" s="21">
        <f t="shared" si="18"/>
        <v>73.33</v>
      </c>
      <c r="AL52" s="24">
        <f t="shared" si="15"/>
        <v>0</v>
      </c>
      <c r="AM52" s="2"/>
    </row>
    <row r="53" spans="1:39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7"/>
        <v>0.66</v>
      </c>
      <c r="AI53" s="23"/>
      <c r="AJ53" s="22">
        <f t="shared" si="16"/>
        <v>0</v>
      </c>
      <c r="AK53" s="21">
        <f t="shared" si="18"/>
        <v>30</v>
      </c>
      <c r="AL53" s="24">
        <f t="shared" si="15"/>
        <v>0</v>
      </c>
      <c r="AM53" s="2"/>
    </row>
    <row r="54" spans="1:39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7"/>
        <v>2.5960000000000001</v>
      </c>
      <c r="AI54" s="23"/>
      <c r="AJ54" s="22">
        <f t="shared" si="16"/>
        <v>0</v>
      </c>
      <c r="AK54" s="21">
        <f t="shared" si="18"/>
        <v>118</v>
      </c>
      <c r="AL54" s="24">
        <f t="shared" si="15"/>
        <v>0</v>
      </c>
      <c r="AM54" s="2"/>
    </row>
    <row r="55" spans="1:39" ht="30.75" customHeight="1">
      <c r="A55" s="23" t="s">
        <v>85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7"/>
        <v>0</v>
      </c>
      <c r="AI55" s="23"/>
      <c r="AJ55" s="22">
        <f t="shared" si="16"/>
        <v>0</v>
      </c>
      <c r="AK55" s="21">
        <f t="shared" si="18"/>
        <v>0</v>
      </c>
      <c r="AL55" s="24">
        <f t="shared" si="15"/>
        <v>0</v>
      </c>
      <c r="AM55" s="2"/>
    </row>
    <row r="56" spans="1:39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7"/>
        <v>0</v>
      </c>
      <c r="AI56" s="23"/>
      <c r="AJ56" s="22">
        <f t="shared" si="16"/>
        <v>0</v>
      </c>
      <c r="AK56" s="21">
        <f t="shared" si="18"/>
        <v>0</v>
      </c>
      <c r="AL56" s="24">
        <f t="shared" si="15"/>
        <v>0</v>
      </c>
      <c r="AM56" s="2"/>
    </row>
    <row r="57" spans="1:39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10</v>
      </c>
      <c r="W57" s="21">
        <f t="shared" si="9"/>
        <v>0.22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7"/>
        <v>0.33</v>
      </c>
      <c r="AI57" s="23"/>
      <c r="AJ57" s="22">
        <f t="shared" si="16"/>
        <v>0</v>
      </c>
      <c r="AK57" s="21">
        <f t="shared" si="18"/>
        <v>15</v>
      </c>
      <c r="AL57" s="24">
        <f t="shared" si="15"/>
        <v>0</v>
      </c>
      <c r="AM57" s="2"/>
    </row>
    <row r="58" spans="1:39" s="39" customFormat="1" ht="30.75" customHeight="1">
      <c r="A58" s="23"/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7"/>
        <v>0</v>
      </c>
      <c r="AI58" s="23"/>
      <c r="AJ58" s="22">
        <f t="shared" si="16"/>
        <v>0</v>
      </c>
      <c r="AK58" s="21">
        <f t="shared" si="18"/>
        <v>0</v>
      </c>
      <c r="AL58" s="24">
        <v>0.08</v>
      </c>
      <c r="AM58" s="13"/>
    </row>
    <row r="59" spans="1:39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  <c r="AM60" s="2"/>
    </row>
    <row r="61" spans="1:39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B11:E11"/>
    <mergeCell ref="F11:G11"/>
    <mergeCell ref="H11:J11"/>
    <mergeCell ref="K11:L11"/>
    <mergeCell ref="M11:N11"/>
    <mergeCell ref="O11:P11"/>
    <mergeCell ref="Q11:R11"/>
    <mergeCell ref="T9:AF11"/>
    <mergeCell ref="AG9:AH11"/>
    <mergeCell ref="B10:E10"/>
    <mergeCell ref="F10:G10"/>
    <mergeCell ref="H10:J10"/>
    <mergeCell ref="K10:L10"/>
    <mergeCell ref="M10:N10"/>
    <mergeCell ref="O10:P10"/>
    <mergeCell ref="Q10:R10"/>
    <mergeCell ref="A17:A18"/>
    <mergeCell ref="B17:B18"/>
    <mergeCell ref="D17:E17"/>
    <mergeCell ref="F17:G17"/>
    <mergeCell ref="H17:I17"/>
    <mergeCell ref="J17:K17"/>
    <mergeCell ref="H13:L13"/>
    <mergeCell ref="M13:N13"/>
    <mergeCell ref="O13:P13"/>
    <mergeCell ref="Q13:R13"/>
    <mergeCell ref="A15:B16"/>
    <mergeCell ref="C15:C18"/>
    <mergeCell ref="AH15:AK17"/>
    <mergeCell ref="D16:Q16"/>
    <mergeCell ref="R16:AG16"/>
    <mergeCell ref="C12:E12"/>
    <mergeCell ref="F12:G12"/>
    <mergeCell ref="H12:L12"/>
    <mergeCell ref="M12:N12"/>
    <mergeCell ref="O12:P12"/>
    <mergeCell ref="Q12:R12"/>
    <mergeCell ref="X17:Y17"/>
    <mergeCell ref="Z17:AA17"/>
    <mergeCell ref="AB17:AC17"/>
    <mergeCell ref="AD17:AE17"/>
    <mergeCell ref="AF17:AG17"/>
    <mergeCell ref="D19:E19"/>
    <mergeCell ref="F19:G19"/>
    <mergeCell ref="H19:I19"/>
    <mergeCell ref="J19:K19"/>
    <mergeCell ref="L19:M19"/>
    <mergeCell ref="L17:M17"/>
    <mergeCell ref="N17:O17"/>
    <mergeCell ref="P17:Q17"/>
    <mergeCell ref="R17:S17"/>
    <mergeCell ref="T17:U17"/>
    <mergeCell ref="V17:W17"/>
    <mergeCell ref="Z19:AA19"/>
    <mergeCell ref="AB19:AC19"/>
    <mergeCell ref="AD19:AE19"/>
    <mergeCell ref="AF19:AG19"/>
    <mergeCell ref="T19:U19"/>
    <mergeCell ref="V19:W19"/>
    <mergeCell ref="X19:Y19"/>
    <mergeCell ref="D20:E20"/>
    <mergeCell ref="F20:G20"/>
    <mergeCell ref="H20:I20"/>
    <mergeCell ref="J20:K20"/>
    <mergeCell ref="L20:M20"/>
    <mergeCell ref="N20:O20"/>
    <mergeCell ref="N19:O19"/>
    <mergeCell ref="P19:Q19"/>
    <mergeCell ref="R19:S19"/>
    <mergeCell ref="AB20:AC20"/>
    <mergeCell ref="AD20:AE20"/>
    <mergeCell ref="AF20:AG20"/>
    <mergeCell ref="P20:Q20"/>
    <mergeCell ref="R20:S20"/>
    <mergeCell ref="T20:U20"/>
    <mergeCell ref="V20:W20"/>
    <mergeCell ref="X20:Y20"/>
    <mergeCell ref="Z20:AA2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64"/>
  <sheetViews>
    <sheetView zoomScale="50" zoomScaleNormal="50" workbookViewId="0">
      <selection activeCell="O49" sqref="O49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</cols>
  <sheetData>
    <row r="1" spans="1:39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</row>
    <row r="4" spans="1:3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</row>
    <row r="5" spans="1:39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</row>
    <row r="6" spans="1:39" ht="21">
      <c r="A6" s="7"/>
      <c r="B6" s="7"/>
      <c r="C6" s="7"/>
      <c r="D6" s="7"/>
      <c r="E6" s="7"/>
      <c r="F6" s="7"/>
      <c r="G6" s="7"/>
      <c r="H6" s="70" t="s">
        <v>174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</row>
    <row r="7" spans="1:39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</row>
    <row r="8" spans="1:39" ht="70.5" customHeight="1">
      <c r="A8" s="81" t="s">
        <v>13</v>
      </c>
      <c r="B8" s="80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</row>
    <row r="9" spans="1:39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</row>
    <row r="10" spans="1:39" ht="21.75" thickBot="1">
      <c r="A10" s="79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</row>
    <row r="11" spans="1:39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</row>
    <row r="12" spans="1:39" ht="21.75" thickBot="1">
      <c r="A12" s="11"/>
      <c r="B12" s="8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</row>
    <row r="13" spans="1:39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</row>
    <row r="14" spans="1:39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</row>
    <row r="16" spans="1:39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</row>
    <row r="17" spans="1:39" ht="139.9" customHeight="1" thickBot="1">
      <c r="A17" s="122" t="s">
        <v>23</v>
      </c>
      <c r="B17" s="124" t="s">
        <v>24</v>
      </c>
      <c r="C17" s="106"/>
      <c r="D17" s="99" t="s">
        <v>115</v>
      </c>
      <c r="E17" s="100"/>
      <c r="F17" s="126" t="s">
        <v>80</v>
      </c>
      <c r="G17" s="100"/>
      <c r="H17" s="126" t="s">
        <v>116</v>
      </c>
      <c r="I17" s="100"/>
      <c r="J17" s="126" t="s">
        <v>149</v>
      </c>
      <c r="K17" s="100"/>
      <c r="L17" s="134" t="s">
        <v>151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203</v>
      </c>
      <c r="U17" s="100"/>
      <c r="V17" s="99" t="s">
        <v>194</v>
      </c>
      <c r="W17" s="100"/>
      <c r="X17" s="126" t="s">
        <v>204</v>
      </c>
      <c r="Y17" s="100"/>
      <c r="Z17" s="126" t="s">
        <v>80</v>
      </c>
      <c r="AA17" s="100"/>
      <c r="AB17" s="132" t="s">
        <v>81</v>
      </c>
      <c r="AC17" s="132"/>
      <c r="AD17" s="126" t="s">
        <v>92</v>
      </c>
      <c r="AE17" s="100"/>
      <c r="AF17" s="126"/>
      <c r="AG17" s="133"/>
      <c r="AH17" s="116"/>
      <c r="AI17" s="117"/>
      <c r="AJ17" s="117"/>
      <c r="AK17" s="118"/>
      <c r="AL17" s="17"/>
      <c r="AM17" s="2"/>
    </row>
    <row r="18" spans="1:39" ht="40.1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</row>
    <row r="19" spans="1:39" ht="24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  <c r="AM19" s="2"/>
    </row>
    <row r="20" spans="1:39" ht="24" thickBot="1">
      <c r="A20" s="19" t="s">
        <v>31</v>
      </c>
      <c r="B20" s="19"/>
      <c r="C20" s="60"/>
      <c r="D20" s="98" t="s">
        <v>202</v>
      </c>
      <c r="E20" s="96"/>
      <c r="F20" s="95">
        <v>30</v>
      </c>
      <c r="G20" s="96"/>
      <c r="H20" s="95">
        <v>200</v>
      </c>
      <c r="I20" s="96"/>
      <c r="J20" s="95">
        <v>120</v>
      </c>
      <c r="K20" s="96"/>
      <c r="L20" s="95">
        <v>60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100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39" ht="25.5" thickTop="1">
      <c r="A21" s="20" t="s">
        <v>49</v>
      </c>
      <c r="B21" s="20"/>
      <c r="C21" s="20" t="s">
        <v>32</v>
      </c>
      <c r="D21" s="20"/>
      <c r="E21" s="21">
        <f t="shared" ref="E21:E58" si="0">$D$19*D21/1000</f>
        <v>0</v>
      </c>
      <c r="F21" s="20"/>
      <c r="G21" s="21">
        <f t="shared" ref="G21:G58" si="1">$F$19*F21/1000</f>
        <v>0</v>
      </c>
      <c r="H21" s="20">
        <v>100</v>
      </c>
      <c r="I21" s="21">
        <f t="shared" ref="I21:I58" si="2">$H$19*H21/1000</f>
        <v>2.2000000000000002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2.2000000000000002</v>
      </c>
      <c r="AI21" s="20"/>
      <c r="AJ21" s="22">
        <f>AH21*AI21</f>
        <v>0</v>
      </c>
      <c r="AK21" s="21">
        <f>D21+F21+H21+J21+L21+N21+P21+R21+T21+V21+X21+Z21+AB21+AD21+AF21</f>
        <v>100</v>
      </c>
      <c r="AL21" s="22">
        <f t="shared" ref="AL21:AL57" si="15">AI21*AK21</f>
        <v>0</v>
      </c>
      <c r="AM21" s="2"/>
    </row>
    <row r="22" spans="1:39" ht="24.75">
      <c r="A22" s="23" t="s">
        <v>50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0</v>
      </c>
      <c r="AL22" s="24">
        <f t="shared" si="15"/>
        <v>0</v>
      </c>
      <c r="AM22" s="2"/>
    </row>
    <row r="23" spans="1:39" ht="24.75">
      <c r="A23" s="23" t="s">
        <v>51</v>
      </c>
      <c r="B23" s="23"/>
      <c r="C23" s="20" t="s">
        <v>32</v>
      </c>
      <c r="D23" s="23">
        <v>6</v>
      </c>
      <c r="E23" s="21">
        <f t="shared" si="0"/>
        <v>0.13200000000000001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0.24199999999999999</v>
      </c>
      <c r="AI23" s="23"/>
      <c r="AJ23" s="22">
        <f t="shared" si="17"/>
        <v>0</v>
      </c>
      <c r="AK23" s="21">
        <f t="shared" si="18"/>
        <v>11</v>
      </c>
      <c r="AL23" s="24">
        <f t="shared" si="15"/>
        <v>0</v>
      </c>
      <c r="AM23" s="2"/>
    </row>
    <row r="24" spans="1:39" ht="24.75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  <c r="AM24" s="2"/>
    </row>
    <row r="25" spans="1:39" ht="24.75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  <c r="AM25" s="2"/>
    </row>
    <row r="26" spans="1:39" ht="24.75">
      <c r="A26" s="23" t="s">
        <v>53</v>
      </c>
      <c r="B26" s="23"/>
      <c r="C26" s="20" t="s">
        <v>32</v>
      </c>
      <c r="D26" s="23">
        <v>0.7</v>
      </c>
      <c r="E26" s="21">
        <f t="shared" si="0"/>
        <v>1.4999999999999999E-2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</v>
      </c>
      <c r="W26" s="21">
        <f t="shared" si="9"/>
        <v>2.1999999999999999E-2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9.1999999999999998E-2</v>
      </c>
      <c r="AI26" s="23"/>
      <c r="AJ26" s="22">
        <f t="shared" si="17"/>
        <v>0</v>
      </c>
      <c r="AK26" s="21">
        <f t="shared" si="18"/>
        <v>4.2</v>
      </c>
      <c r="AL26" s="24">
        <v>2.52</v>
      </c>
      <c r="AM26" s="2"/>
    </row>
    <row r="27" spans="1:39" ht="24.75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>
        <v>20</v>
      </c>
      <c r="I27" s="21">
        <f t="shared" si="2"/>
        <v>0.44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24</v>
      </c>
      <c r="AE27" s="21">
        <f t="shared" si="13"/>
        <v>0.52800000000000002</v>
      </c>
      <c r="AF27" s="23"/>
      <c r="AG27" s="21">
        <f t="shared" si="14"/>
        <v>0</v>
      </c>
      <c r="AH27" s="71">
        <f t="shared" si="16"/>
        <v>0.96799999999999997</v>
      </c>
      <c r="AI27" s="23"/>
      <c r="AJ27" s="22">
        <f t="shared" si="17"/>
        <v>0</v>
      </c>
      <c r="AK27" s="21">
        <f t="shared" si="18"/>
        <v>44</v>
      </c>
      <c r="AL27" s="24">
        <v>0.4</v>
      </c>
      <c r="AM27" s="2"/>
    </row>
    <row r="28" spans="1:39" ht="24.75">
      <c r="A28" s="23" t="s">
        <v>55</v>
      </c>
      <c r="B28" s="23"/>
      <c r="C28" s="20" t="s">
        <v>32</v>
      </c>
      <c r="D28" s="23"/>
      <c r="E28" s="21">
        <f t="shared" si="0"/>
        <v>0</v>
      </c>
      <c r="F28" s="23"/>
      <c r="G28" s="21">
        <f t="shared" si="1"/>
        <v>0</v>
      </c>
      <c r="H28" s="23">
        <v>110</v>
      </c>
      <c r="I28" s="21">
        <f t="shared" si="2"/>
        <v>2.42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187.5</v>
      </c>
      <c r="U28" s="21">
        <f t="shared" si="8"/>
        <v>4.125</v>
      </c>
      <c r="V28" s="23">
        <v>24</v>
      </c>
      <c r="W28" s="21">
        <f t="shared" si="9"/>
        <v>0.52800000000000002</v>
      </c>
      <c r="X28" s="23">
        <v>124.25</v>
      </c>
      <c r="Y28" s="21">
        <f t="shared" si="10"/>
        <v>2.734</v>
      </c>
      <c r="Z28" s="23"/>
      <c r="AA28" s="21">
        <f t="shared" si="11"/>
        <v>0</v>
      </c>
      <c r="AB28" s="23"/>
      <c r="AC28" s="21">
        <f t="shared" si="12"/>
        <v>0</v>
      </c>
      <c r="AD28" s="23">
        <v>172</v>
      </c>
      <c r="AE28" s="21">
        <f t="shared" si="13"/>
        <v>3.7839999999999998</v>
      </c>
      <c r="AF28" s="23"/>
      <c r="AG28" s="21">
        <f t="shared" si="14"/>
        <v>0</v>
      </c>
      <c r="AH28" s="71">
        <f t="shared" si="16"/>
        <v>13.590999999999999</v>
      </c>
      <c r="AI28" s="25"/>
      <c r="AJ28" s="22">
        <f t="shared" si="17"/>
        <v>0</v>
      </c>
      <c r="AK28" s="21">
        <f t="shared" si="18"/>
        <v>617.75</v>
      </c>
      <c r="AL28" s="24">
        <f t="shared" si="15"/>
        <v>0</v>
      </c>
      <c r="AM28" s="2"/>
    </row>
    <row r="29" spans="1:39" ht="24.75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  <c r="AM29" s="2"/>
    </row>
    <row r="30" spans="1:39" ht="24.75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  <c r="AM30" s="2"/>
    </row>
    <row r="31" spans="1:39" ht="24.75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74</v>
      </c>
      <c r="W31" s="21">
        <f t="shared" si="9"/>
        <v>1.6279999999999999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1.6279999999999999</v>
      </c>
      <c r="AI31" s="23"/>
      <c r="AJ31" s="22">
        <f t="shared" si="17"/>
        <v>0</v>
      </c>
      <c r="AK31" s="21">
        <f t="shared" si="18"/>
        <v>74</v>
      </c>
      <c r="AL31" s="24">
        <f t="shared" si="15"/>
        <v>0</v>
      </c>
      <c r="AM31" s="2"/>
    </row>
    <row r="32" spans="1:39" s="39" customFormat="1" ht="24.75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  <c r="AM32" s="2"/>
    </row>
    <row r="33" spans="1:39" ht="24.75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  <c r="AM33" s="2"/>
    </row>
    <row r="34" spans="1:39" ht="24.75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>
        <v>83.3</v>
      </c>
      <c r="Y34" s="21">
        <f t="shared" si="10"/>
        <v>1.833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1.833</v>
      </c>
      <c r="AI34" s="23"/>
      <c r="AJ34" s="22">
        <f t="shared" si="17"/>
        <v>0</v>
      </c>
      <c r="AK34" s="21">
        <f t="shared" si="18"/>
        <v>83.3</v>
      </c>
      <c r="AL34" s="24">
        <f t="shared" si="15"/>
        <v>0</v>
      </c>
      <c r="AM34" s="2"/>
    </row>
    <row r="35" spans="1:39" s="39" customFormat="1" ht="24.75">
      <c r="A35" s="23" t="s">
        <v>107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>
        <v>0.2</v>
      </c>
      <c r="AE35" s="21">
        <f t="shared" si="13"/>
        <v>4.0000000000000001E-3</v>
      </c>
      <c r="AF35" s="27"/>
      <c r="AG35" s="21">
        <f t="shared" si="14"/>
        <v>0</v>
      </c>
      <c r="AH35" s="71">
        <f t="shared" si="16"/>
        <v>4.0000000000000001E-3</v>
      </c>
      <c r="AI35" s="23"/>
      <c r="AJ35" s="22">
        <f t="shared" si="17"/>
        <v>0</v>
      </c>
      <c r="AK35" s="21">
        <f t="shared" si="18"/>
        <v>0.2</v>
      </c>
      <c r="AL35" s="24">
        <f t="shared" si="15"/>
        <v>0</v>
      </c>
      <c r="AM35" s="2"/>
    </row>
    <row r="36" spans="1:39" ht="24.75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  <c r="AM36" s="2"/>
    </row>
    <row r="37" spans="1:39" ht="24.75">
      <c r="A37" s="23" t="s">
        <v>102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>
        <v>10</v>
      </c>
      <c r="W37" s="21">
        <f t="shared" si="9"/>
        <v>0.22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0.22</v>
      </c>
      <c r="AI37" s="23"/>
      <c r="AJ37" s="22">
        <f t="shared" si="17"/>
        <v>0</v>
      </c>
      <c r="AK37" s="21">
        <f t="shared" si="18"/>
        <v>10</v>
      </c>
      <c r="AL37" s="24">
        <f t="shared" si="15"/>
        <v>0</v>
      </c>
      <c r="AM37" s="2"/>
    </row>
    <row r="38" spans="1:39" ht="24.75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>
        <v>5</v>
      </c>
      <c r="U38" s="21">
        <f t="shared" si="8"/>
        <v>0.11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0.11</v>
      </c>
      <c r="AI38" s="23"/>
      <c r="AJ38" s="22">
        <f t="shared" si="17"/>
        <v>0</v>
      </c>
      <c r="AK38" s="21">
        <f t="shared" si="18"/>
        <v>5</v>
      </c>
      <c r="AL38" s="24">
        <f t="shared" si="15"/>
        <v>0</v>
      </c>
      <c r="AM38" s="2"/>
    </row>
    <row r="39" spans="1:39" ht="24.75">
      <c r="A39" s="23" t="s">
        <v>66</v>
      </c>
      <c r="B39" s="23"/>
      <c r="C39" s="23" t="s">
        <v>32</v>
      </c>
      <c r="D39" s="23">
        <v>42</v>
      </c>
      <c r="E39" s="21">
        <f t="shared" si="0"/>
        <v>0.92400000000000004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0.92400000000000004</v>
      </c>
      <c r="AI39" s="23"/>
      <c r="AJ39" s="22">
        <f t="shared" si="17"/>
        <v>0</v>
      </c>
      <c r="AK39" s="21">
        <f t="shared" si="18"/>
        <v>42</v>
      </c>
      <c r="AL39" s="24">
        <f t="shared" si="15"/>
        <v>0</v>
      </c>
      <c r="AM39" s="2"/>
    </row>
    <row r="40" spans="1:39" ht="24.75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  <c r="AM40" s="2"/>
    </row>
    <row r="41" spans="1:39" ht="24.75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125</v>
      </c>
      <c r="U41" s="21">
        <f t="shared" si="8"/>
        <v>2.75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2.75</v>
      </c>
      <c r="AI41" s="23"/>
      <c r="AJ41" s="22">
        <f t="shared" si="17"/>
        <v>0</v>
      </c>
      <c r="AK41" s="21">
        <f t="shared" si="18"/>
        <v>125</v>
      </c>
      <c r="AL41" s="24">
        <f t="shared" si="15"/>
        <v>0</v>
      </c>
      <c r="AM41" s="2"/>
    </row>
    <row r="42" spans="1:39" ht="24.75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  <c r="AM42" s="2"/>
    </row>
    <row r="43" spans="1:39" ht="24.75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12</v>
      </c>
      <c r="U43" s="21">
        <f t="shared" si="8"/>
        <v>0.26400000000000001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0.26400000000000001</v>
      </c>
      <c r="AI43" s="23"/>
      <c r="AJ43" s="22"/>
      <c r="AK43" s="21">
        <f t="shared" si="18"/>
        <v>12</v>
      </c>
      <c r="AL43" s="24"/>
      <c r="AM43" s="2"/>
    </row>
    <row r="44" spans="1:39" ht="24.75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13.33</v>
      </c>
      <c r="U44" s="21">
        <f t="shared" si="8"/>
        <v>0.29299999999999998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0.29299999999999998</v>
      </c>
      <c r="AI44" s="23"/>
      <c r="AJ44" s="22"/>
      <c r="AK44" s="21">
        <f t="shared" si="18"/>
        <v>13.33</v>
      </c>
      <c r="AL44" s="24"/>
      <c r="AM44" s="2"/>
    </row>
    <row r="45" spans="1:39" ht="24.75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  <c r="AM45" s="2"/>
    </row>
    <row r="46" spans="1:39" ht="24.75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</v>
      </c>
      <c r="AI46" s="23"/>
      <c r="AJ46" s="22"/>
      <c r="AK46" s="21">
        <f t="shared" si="18"/>
        <v>0</v>
      </c>
      <c r="AL46" s="24"/>
      <c r="AM46" s="2"/>
    </row>
    <row r="47" spans="1:39" ht="24.75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>
        <v>45.4</v>
      </c>
      <c r="AE47" s="21">
        <f t="shared" si="13"/>
        <v>0.999</v>
      </c>
      <c r="AF47" s="23"/>
      <c r="AG47" s="21">
        <f t="shared" si="14"/>
        <v>0</v>
      </c>
      <c r="AH47" s="71">
        <f t="shared" si="16"/>
        <v>0.999</v>
      </c>
      <c r="AI47" s="23"/>
      <c r="AJ47" s="22"/>
      <c r="AK47" s="21">
        <f t="shared" si="18"/>
        <v>45.4</v>
      </c>
      <c r="AL47" s="24"/>
      <c r="AM47" s="2"/>
    </row>
    <row r="48" spans="1:39" ht="24.75">
      <c r="A48" s="23" t="s">
        <v>124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4</v>
      </c>
      <c r="I48" s="21">
        <f t="shared" si="2"/>
        <v>8.7999999999999995E-2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8.7999999999999995E-2</v>
      </c>
      <c r="AI48" s="23"/>
      <c r="AJ48" s="22"/>
      <c r="AK48" s="21">
        <f t="shared" si="18"/>
        <v>4</v>
      </c>
      <c r="AL48" s="24"/>
      <c r="AM48" s="2"/>
    </row>
    <row r="49" spans="1:39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</v>
      </c>
      <c r="AI49" s="23"/>
      <c r="AJ49" s="22"/>
      <c r="AK49" s="21">
        <f t="shared" si="18"/>
        <v>0</v>
      </c>
      <c r="AL49" s="24"/>
      <c r="AM49" s="2"/>
    </row>
    <row r="50" spans="1:39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0</v>
      </c>
      <c r="AI50" s="23"/>
      <c r="AJ50" s="22"/>
      <c r="AK50" s="21">
        <f t="shared" si="18"/>
        <v>0</v>
      </c>
      <c r="AL50" s="24"/>
      <c r="AM50" s="2"/>
    </row>
    <row r="51" spans="1:39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  <c r="AM51" s="2"/>
    </row>
    <row r="52" spans="1:39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18</v>
      </c>
      <c r="W52" s="21">
        <f t="shared" si="9"/>
        <v>0.39600000000000002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1.716</v>
      </c>
      <c r="AI52" s="23"/>
      <c r="AJ52" s="22">
        <f t="shared" si="17"/>
        <v>0</v>
      </c>
      <c r="AK52" s="21">
        <f t="shared" si="18"/>
        <v>78</v>
      </c>
      <c r="AL52" s="24">
        <f t="shared" si="15"/>
        <v>0</v>
      </c>
      <c r="AM52" s="2"/>
    </row>
    <row r="53" spans="1:39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  <c r="AM53" s="2"/>
    </row>
    <row r="54" spans="1:39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  <c r="AM54" s="2"/>
    </row>
    <row r="55" spans="1:39" ht="30.75" customHeight="1">
      <c r="A55" s="23" t="s">
        <v>182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>
        <v>1</v>
      </c>
      <c r="K55" s="21">
        <f>$J$19*J55</f>
        <v>22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22</v>
      </c>
      <c r="AI55" s="23"/>
      <c r="AJ55" s="22">
        <f t="shared" si="17"/>
        <v>0</v>
      </c>
      <c r="AK55" s="21">
        <f t="shared" si="18"/>
        <v>1</v>
      </c>
      <c r="AL55" s="24">
        <f t="shared" si="15"/>
        <v>0</v>
      </c>
      <c r="AM55" s="2"/>
    </row>
    <row r="56" spans="1:39" ht="30.75" customHeight="1">
      <c r="A56" s="23" t="s">
        <v>152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>
        <v>60</v>
      </c>
      <c r="M56" s="21">
        <f t="shared" si="4"/>
        <v>1.32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1.32</v>
      </c>
      <c r="AI56" s="23"/>
      <c r="AJ56" s="22">
        <f t="shared" si="17"/>
        <v>0</v>
      </c>
      <c r="AK56" s="21">
        <f t="shared" si="18"/>
        <v>60</v>
      </c>
      <c r="AL56" s="24">
        <f t="shared" si="15"/>
        <v>0</v>
      </c>
      <c r="AM56" s="2"/>
    </row>
    <row r="57" spans="1:39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2.5</v>
      </c>
      <c r="U57" s="21">
        <f t="shared" si="8"/>
        <v>5.5E-2</v>
      </c>
      <c r="V57" s="23">
        <v>6</v>
      </c>
      <c r="W57" s="21">
        <f t="shared" si="9"/>
        <v>0.13200000000000001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0.187</v>
      </c>
      <c r="AI57" s="23"/>
      <c r="AJ57" s="22">
        <f t="shared" si="17"/>
        <v>0</v>
      </c>
      <c r="AK57" s="21">
        <f t="shared" si="18"/>
        <v>8.5</v>
      </c>
      <c r="AL57" s="24">
        <f t="shared" si="15"/>
        <v>0</v>
      </c>
      <c r="AM57" s="2"/>
    </row>
    <row r="58" spans="1:39" s="39" customFormat="1" ht="30.75" customHeight="1">
      <c r="A58" s="23" t="s">
        <v>123</v>
      </c>
      <c r="B58" s="23"/>
      <c r="C58" s="23"/>
      <c r="D58" s="23">
        <v>26.4</v>
      </c>
      <c r="E58" s="21">
        <f t="shared" si="0"/>
        <v>0.58099999999999996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0.58099999999999996</v>
      </c>
      <c r="AI58" s="23"/>
      <c r="AJ58" s="22">
        <f t="shared" si="17"/>
        <v>0</v>
      </c>
      <c r="AK58" s="21">
        <f t="shared" si="18"/>
        <v>26.4</v>
      </c>
      <c r="AL58" s="24">
        <v>0.08</v>
      </c>
      <c r="AM58" s="13"/>
    </row>
    <row r="59" spans="1:39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  <c r="AM60" s="2"/>
    </row>
    <row r="61" spans="1:39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B11:E11"/>
    <mergeCell ref="F11:G11"/>
    <mergeCell ref="H11:J11"/>
    <mergeCell ref="K11:L11"/>
    <mergeCell ref="M11:N11"/>
    <mergeCell ref="O11:P11"/>
    <mergeCell ref="Q11:R11"/>
    <mergeCell ref="T9:AF11"/>
    <mergeCell ref="AG9:AH11"/>
    <mergeCell ref="B10:E10"/>
    <mergeCell ref="F10:G10"/>
    <mergeCell ref="H10:J10"/>
    <mergeCell ref="K10:L10"/>
    <mergeCell ref="M10:N10"/>
    <mergeCell ref="O10:P10"/>
    <mergeCell ref="Q10:R10"/>
    <mergeCell ref="A17:A18"/>
    <mergeCell ref="B17:B18"/>
    <mergeCell ref="D17:E17"/>
    <mergeCell ref="F17:G17"/>
    <mergeCell ref="H17:I17"/>
    <mergeCell ref="J17:K17"/>
    <mergeCell ref="H13:L13"/>
    <mergeCell ref="M13:N13"/>
    <mergeCell ref="O13:P13"/>
    <mergeCell ref="Q13:R13"/>
    <mergeCell ref="A15:B16"/>
    <mergeCell ref="C15:C18"/>
    <mergeCell ref="AH15:AK17"/>
    <mergeCell ref="D16:Q16"/>
    <mergeCell ref="R16:AG16"/>
    <mergeCell ref="C12:E12"/>
    <mergeCell ref="F12:G12"/>
    <mergeCell ref="H12:L12"/>
    <mergeCell ref="M12:N12"/>
    <mergeCell ref="O12:P12"/>
    <mergeCell ref="Q12:R12"/>
    <mergeCell ref="X17:Y17"/>
    <mergeCell ref="Z17:AA17"/>
    <mergeCell ref="AB17:AC17"/>
    <mergeCell ref="AD17:AE17"/>
    <mergeCell ref="AF17:AG17"/>
    <mergeCell ref="D19:E19"/>
    <mergeCell ref="F19:G19"/>
    <mergeCell ref="H19:I19"/>
    <mergeCell ref="J19:K19"/>
    <mergeCell ref="L19:M19"/>
    <mergeCell ref="L17:M17"/>
    <mergeCell ref="N17:O17"/>
    <mergeCell ref="P17:Q17"/>
    <mergeCell ref="R17:S17"/>
    <mergeCell ref="T17:U17"/>
    <mergeCell ref="V17:W17"/>
    <mergeCell ref="Z19:AA19"/>
    <mergeCell ref="AB19:AC19"/>
    <mergeCell ref="AD19:AE19"/>
    <mergeCell ref="AF19:AG19"/>
    <mergeCell ref="T19:U19"/>
    <mergeCell ref="V19:W19"/>
    <mergeCell ref="X19:Y19"/>
    <mergeCell ref="D20:E20"/>
    <mergeCell ref="F20:G20"/>
    <mergeCell ref="H20:I20"/>
    <mergeCell ref="J20:K20"/>
    <mergeCell ref="L20:M20"/>
    <mergeCell ref="N20:O20"/>
    <mergeCell ref="N19:O19"/>
    <mergeCell ref="P19:Q19"/>
    <mergeCell ref="R19:S19"/>
    <mergeCell ref="AB20:AC20"/>
    <mergeCell ref="AD20:AE20"/>
    <mergeCell ref="AF20:AG20"/>
    <mergeCell ref="P20:Q20"/>
    <mergeCell ref="R20:S20"/>
    <mergeCell ref="T20:U20"/>
    <mergeCell ref="V20:W20"/>
    <mergeCell ref="X20:Y20"/>
    <mergeCell ref="Z20:AA2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S54"/>
  <sheetViews>
    <sheetView topLeftCell="A6" zoomScale="40" zoomScaleNormal="40" workbookViewId="0">
      <selection activeCell="A6" sqref="A1:IV65536"/>
    </sheetView>
  </sheetViews>
  <sheetFormatPr defaultRowHeight="15"/>
  <cols>
    <col min="1" max="1" width="56.85546875" customWidth="1"/>
    <col min="2" max="2" width="7.5703125" customWidth="1"/>
    <col min="3" max="3" width="7" customWidth="1"/>
    <col min="4" max="4" width="9.855468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0.28515625" customWidth="1"/>
    <col min="21" max="21" width="13.140625" customWidth="1"/>
    <col min="22" max="22" width="9.42578125" customWidth="1"/>
    <col min="23" max="23" width="12.28515625" customWidth="1"/>
    <col min="24" max="24" width="9.7109375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12.5703125" customWidth="1"/>
    <col min="33" max="33" width="12.7109375" customWidth="1"/>
    <col min="34" max="34" width="17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  <col min="40" max="40" width="4.7109375" customWidth="1"/>
    <col min="41" max="41" width="9.28515625" customWidth="1"/>
    <col min="42" max="42" width="11.28515625" customWidth="1"/>
    <col min="43" max="43" width="11" customWidth="1"/>
    <col min="44" max="44" width="10.85546875" customWidth="1"/>
  </cols>
  <sheetData>
    <row r="1" spans="1:45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  <c r="AN3" s="2"/>
      <c r="AO3" s="2"/>
      <c r="AP3" s="2"/>
      <c r="AQ3" s="2"/>
      <c r="AR3" s="2"/>
      <c r="AS3" s="2"/>
    </row>
    <row r="4" spans="1:45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  <c r="AN4" s="2"/>
      <c r="AO4" s="2"/>
      <c r="AP4" s="2"/>
      <c r="AQ4" s="2"/>
      <c r="AR4" s="2"/>
      <c r="AS4" s="2"/>
    </row>
    <row r="5" spans="1:45" ht="24" thickBot="1">
      <c r="A5" s="186" t="s">
        <v>42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  <c r="AN5" s="2"/>
      <c r="AO5" s="2"/>
      <c r="AP5" s="2"/>
      <c r="AQ5" s="2"/>
      <c r="AR5" s="2"/>
      <c r="AS5" s="2"/>
    </row>
    <row r="6" spans="1:45" ht="21">
      <c r="A6" s="7"/>
      <c r="B6" s="7"/>
      <c r="C6" s="7"/>
      <c r="D6" s="7"/>
      <c r="E6" s="7"/>
      <c r="F6" s="7"/>
      <c r="G6" s="7"/>
      <c r="H6" s="70" t="s">
        <v>45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  <c r="AN6" s="13"/>
      <c r="AO6" s="13"/>
      <c r="AP6" s="13"/>
      <c r="AQ6" s="2"/>
      <c r="AR6" s="2"/>
      <c r="AS6" s="2"/>
    </row>
    <row r="7" spans="1:45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34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  <c r="AN7" s="13"/>
      <c r="AO7" s="13"/>
      <c r="AP7" s="13"/>
      <c r="AQ7" s="2"/>
      <c r="AR7" s="2"/>
      <c r="AS7" s="2"/>
    </row>
    <row r="8" spans="1:45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  <c r="AN8" s="49"/>
      <c r="AO8" s="168"/>
      <c r="AP8" s="168"/>
      <c r="AQ8" s="2"/>
      <c r="AR8" s="2"/>
      <c r="AS8" s="2"/>
    </row>
    <row r="9" spans="1:45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36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  <c r="AN9" s="49"/>
      <c r="AO9" s="158"/>
      <c r="AP9" s="158"/>
      <c r="AQ9" s="2"/>
      <c r="AR9" s="2"/>
      <c r="AS9" s="2"/>
    </row>
    <row r="10" spans="1:45" ht="21.75" thickBot="1">
      <c r="A10" s="34"/>
      <c r="B10" s="83" t="s">
        <v>38</v>
      </c>
      <c r="C10" s="84"/>
      <c r="D10" s="199"/>
      <c r="E10" s="35" t="s">
        <v>39</v>
      </c>
      <c r="F10" s="30" t="s">
        <v>40</v>
      </c>
      <c r="G10" s="30" t="s">
        <v>39</v>
      </c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  <c r="AN10" s="49"/>
      <c r="AO10" s="128"/>
      <c r="AP10" s="128"/>
      <c r="AQ10" s="2"/>
      <c r="AR10" s="2"/>
      <c r="AS10" s="2"/>
    </row>
    <row r="11" spans="1:45" ht="21">
      <c r="A11" s="36" t="s">
        <v>37</v>
      </c>
      <c r="B11" s="196">
        <v>59.96</v>
      </c>
      <c r="C11" s="197"/>
      <c r="D11" s="198"/>
      <c r="E11" s="37">
        <v>59.96</v>
      </c>
      <c r="F11" s="38">
        <v>59.96</v>
      </c>
      <c r="G11" s="29">
        <v>59.96</v>
      </c>
      <c r="H11" s="163">
        <v>20</v>
      </c>
      <c r="I11" s="164"/>
      <c r="J11" s="165"/>
      <c r="K11" s="166">
        <v>30</v>
      </c>
      <c r="L11" s="167"/>
      <c r="M11" s="91">
        <f>(K11+H11)*G11</f>
        <v>2998</v>
      </c>
      <c r="N11" s="92">
        <f>N9*M11/1000</f>
        <v>0</v>
      </c>
      <c r="O11" s="143">
        <f>M11</f>
        <v>2998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  <c r="AN11" s="10"/>
      <c r="AO11" s="128"/>
      <c r="AP11" s="128"/>
      <c r="AQ11" s="2"/>
      <c r="AR11" s="2"/>
      <c r="AS11" s="2"/>
    </row>
    <row r="12" spans="1:45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  <c r="AN12" s="10"/>
      <c r="AO12" s="128"/>
      <c r="AP12" s="128"/>
      <c r="AQ12" s="2"/>
      <c r="AR12" s="2"/>
      <c r="AS12" s="2"/>
    </row>
    <row r="13" spans="1:45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2998</v>
      </c>
      <c r="N13" s="138"/>
      <c r="O13" s="139">
        <f>SUM(O11:O12)</f>
        <v>2998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  <c r="AN13" s="10"/>
      <c r="AO13" s="128"/>
      <c r="AP13" s="128"/>
      <c r="AQ13" s="2"/>
      <c r="AR13" s="2"/>
      <c r="AS13" s="2"/>
    </row>
    <row r="14" spans="1:45" ht="61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13"/>
      <c r="AO14" s="13"/>
      <c r="AP14" s="13"/>
      <c r="AQ14" s="2"/>
      <c r="AR14" s="2"/>
      <c r="AS14" s="2"/>
    </row>
    <row r="15" spans="1:45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  <c r="AN15" s="13"/>
      <c r="AO15" s="13"/>
      <c r="AP15" s="13"/>
      <c r="AQ15" s="2"/>
      <c r="AR15" s="2"/>
      <c r="AS15" s="2"/>
    </row>
    <row r="16" spans="1:45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  <c r="AN16" s="13"/>
      <c r="AO16" s="13"/>
      <c r="AP16" s="13"/>
      <c r="AQ16" s="2"/>
      <c r="AR16" s="2"/>
      <c r="AS16" s="2"/>
    </row>
    <row r="17" spans="1:42" ht="129" customHeight="1" thickBot="1">
      <c r="A17" s="122" t="s">
        <v>23</v>
      </c>
      <c r="B17" s="124" t="s">
        <v>24</v>
      </c>
      <c r="C17" s="106"/>
      <c r="D17" s="99"/>
      <c r="E17" s="100"/>
      <c r="F17" s="126"/>
      <c r="G17" s="100"/>
      <c r="H17" s="126"/>
      <c r="I17" s="100"/>
      <c r="J17" s="126"/>
      <c r="K17" s="100"/>
      <c r="L17" s="126"/>
      <c r="M17" s="100"/>
      <c r="N17" s="126"/>
      <c r="O17" s="100"/>
      <c r="P17" s="126"/>
      <c r="Q17" s="133"/>
      <c r="R17" s="99"/>
      <c r="S17" s="100"/>
      <c r="T17" s="99"/>
      <c r="U17" s="100"/>
      <c r="V17" s="99"/>
      <c r="W17" s="100"/>
      <c r="X17" s="126"/>
      <c r="Y17" s="100"/>
      <c r="Z17" s="126"/>
      <c r="AA17" s="100"/>
      <c r="AB17" s="126"/>
      <c r="AC17" s="100"/>
      <c r="AD17" s="126"/>
      <c r="AE17" s="100"/>
      <c r="AF17" s="126"/>
      <c r="AG17" s="133"/>
      <c r="AH17" s="116"/>
      <c r="AI17" s="117"/>
      <c r="AJ17" s="117"/>
      <c r="AK17" s="118"/>
      <c r="AL17" s="17"/>
      <c r="AM17" s="2"/>
      <c r="AN17" s="50"/>
      <c r="AO17" s="50"/>
      <c r="AP17" s="50"/>
    </row>
    <row r="18" spans="1:42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  <c r="AN18" s="18"/>
    </row>
    <row r="19" spans="1:42" ht="30.75" customHeight="1" thickTop="1">
      <c r="A19" s="20" t="s">
        <v>30</v>
      </c>
      <c r="B19" s="20"/>
      <c r="C19" s="59"/>
      <c r="D19" s="93">
        <f>H11</f>
        <v>20</v>
      </c>
      <c r="E19" s="94"/>
      <c r="F19" s="108">
        <f>D19</f>
        <v>20</v>
      </c>
      <c r="G19" s="94"/>
      <c r="H19" s="108">
        <f>F19</f>
        <v>20</v>
      </c>
      <c r="I19" s="94"/>
      <c r="J19" s="108">
        <f>F19</f>
        <v>20</v>
      </c>
      <c r="K19" s="94"/>
      <c r="L19" s="108">
        <f>H19</f>
        <v>20</v>
      </c>
      <c r="M19" s="94"/>
      <c r="N19" s="108">
        <f>L19</f>
        <v>20</v>
      </c>
      <c r="O19" s="94"/>
      <c r="P19" s="108">
        <f>H11</f>
        <v>20</v>
      </c>
      <c r="Q19" s="109"/>
      <c r="R19" s="93">
        <f>K11</f>
        <v>30</v>
      </c>
      <c r="S19" s="94"/>
      <c r="T19" s="108">
        <f>K11</f>
        <v>30</v>
      </c>
      <c r="U19" s="94"/>
      <c r="V19" s="108">
        <f>K11</f>
        <v>30</v>
      </c>
      <c r="W19" s="94"/>
      <c r="X19" s="108">
        <f>K11</f>
        <v>30</v>
      </c>
      <c r="Y19" s="94"/>
      <c r="Z19" s="108">
        <f>K11</f>
        <v>30</v>
      </c>
      <c r="AA19" s="94"/>
      <c r="AB19" s="108">
        <f>K11</f>
        <v>30</v>
      </c>
      <c r="AC19" s="94"/>
      <c r="AD19" s="108">
        <f>K11</f>
        <v>30</v>
      </c>
      <c r="AE19" s="94"/>
      <c r="AF19" s="108">
        <f>K11</f>
        <v>30</v>
      </c>
      <c r="AG19" s="94"/>
      <c r="AH19" s="20">
        <f>K11+H11</f>
        <v>50</v>
      </c>
      <c r="AI19" s="20"/>
      <c r="AJ19" s="22">
        <f>SUM(AJ21:AJ48)</f>
        <v>0</v>
      </c>
      <c r="AK19" s="67"/>
      <c r="AL19" s="64"/>
      <c r="AM19" s="2"/>
    </row>
    <row r="20" spans="1:42" ht="30.75" customHeight="1" thickBot="1">
      <c r="A20" s="19" t="s">
        <v>31</v>
      </c>
      <c r="B20" s="19"/>
      <c r="C20" s="60"/>
      <c r="D20" s="98"/>
      <c r="E20" s="96"/>
      <c r="F20" s="95"/>
      <c r="G20" s="96"/>
      <c r="H20" s="95"/>
      <c r="I20" s="96"/>
      <c r="J20" s="95"/>
      <c r="K20" s="96"/>
      <c r="L20" s="95"/>
      <c r="M20" s="96"/>
      <c r="N20" s="95"/>
      <c r="O20" s="96"/>
      <c r="P20" s="95"/>
      <c r="Q20" s="97"/>
      <c r="R20" s="98"/>
      <c r="S20" s="96"/>
      <c r="T20" s="95"/>
      <c r="U20" s="96"/>
      <c r="V20" s="95"/>
      <c r="W20" s="96"/>
      <c r="X20" s="95"/>
      <c r="Y20" s="96"/>
      <c r="Z20" s="95"/>
      <c r="AA20" s="96"/>
      <c r="AB20" s="95"/>
      <c r="AC20" s="96"/>
      <c r="AD20" s="95"/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42" ht="30.75" customHeight="1" thickTop="1">
      <c r="A21" s="20"/>
      <c r="B21" s="20"/>
      <c r="C21" s="20" t="s">
        <v>32</v>
      </c>
      <c r="D21" s="20"/>
      <c r="E21" s="21">
        <f t="shared" ref="E21:E48" si="0">$D$19*D21/1000</f>
        <v>0</v>
      </c>
      <c r="F21" s="20"/>
      <c r="G21" s="21">
        <f t="shared" ref="G21:G48" si="1">$F$19*F21/1000</f>
        <v>0</v>
      </c>
      <c r="H21" s="20"/>
      <c r="I21" s="21">
        <f t="shared" ref="I21:I48" si="2">$H$19*H21/1000</f>
        <v>0</v>
      </c>
      <c r="J21" s="20"/>
      <c r="K21" s="21">
        <f t="shared" ref="K21:K48" si="3">$J$19*J21/1000</f>
        <v>0</v>
      </c>
      <c r="L21" s="20"/>
      <c r="M21" s="21">
        <f t="shared" ref="M21:M48" si="4">$L$19*L21/1000</f>
        <v>0</v>
      </c>
      <c r="N21" s="20"/>
      <c r="O21" s="21">
        <f t="shared" ref="O21:O48" si="5">$N$19*N21/1000</f>
        <v>0</v>
      </c>
      <c r="P21" s="20"/>
      <c r="Q21" s="21">
        <f t="shared" ref="Q21:Q48" si="6">$P$19*P21/1000</f>
        <v>0</v>
      </c>
      <c r="R21" s="20"/>
      <c r="S21" s="21">
        <f t="shared" ref="S21:S48" si="7">$R$19*R21/1000</f>
        <v>0</v>
      </c>
      <c r="T21" s="20"/>
      <c r="U21" s="21">
        <f t="shared" ref="U21:U48" si="8">$T$19*T21/1000</f>
        <v>0</v>
      </c>
      <c r="V21" s="20"/>
      <c r="W21" s="21">
        <f t="shared" ref="W21:W48" si="9">$V$19*V21/1000</f>
        <v>0</v>
      </c>
      <c r="X21" s="20"/>
      <c r="Y21" s="21">
        <f t="shared" ref="Y21:Y48" si="10">$X$19*X21/1000</f>
        <v>0</v>
      </c>
      <c r="Z21" s="20"/>
      <c r="AA21" s="21">
        <f t="shared" ref="AA21:AA48" si="11">$Z$19*Z21/1000</f>
        <v>0</v>
      </c>
      <c r="AB21" s="20"/>
      <c r="AC21" s="21">
        <f t="shared" ref="AC21:AC48" si="12">$AB$19*AB21/1000</f>
        <v>0</v>
      </c>
      <c r="AD21" s="20"/>
      <c r="AE21" s="21">
        <f t="shared" ref="AE21:AE48" si="13">$AD$19*AD21/1000</f>
        <v>0</v>
      </c>
      <c r="AF21" s="20"/>
      <c r="AG21" s="21">
        <f t="shared" ref="AG21:AG48" si="14">$AF$19*AF21/1000</f>
        <v>0</v>
      </c>
      <c r="AH21" s="51">
        <f>E21+G21+I21+K21+M21+O21+Q21+S21+U21+W21+Y21+AA21+AC21+AE21+AG21</f>
        <v>0</v>
      </c>
      <c r="AI21" s="20"/>
      <c r="AJ21" s="22">
        <f>AH21*AI21</f>
        <v>0</v>
      </c>
      <c r="AK21" s="21">
        <f>D21+F21+H21+J21+L21+N21+P21+R21+T21+V21+X21+Z21+AB21+AD21+AF21</f>
        <v>0</v>
      </c>
      <c r="AL21" s="22">
        <f t="shared" ref="AL21:AL47" si="15">AI21*AK21</f>
        <v>0</v>
      </c>
      <c r="AM21" s="2"/>
    </row>
    <row r="22" spans="1:42" ht="30.75" customHeight="1">
      <c r="A22" s="23"/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51">
        <f t="shared" ref="AH22:AH48" si="16">E22+G22+I22+K22+M22+O22+Q22+S22+U22+W22+Y22+AA22+AC22+AE22+AG22</f>
        <v>0</v>
      </c>
      <c r="AI22" s="23"/>
      <c r="AJ22" s="22">
        <f t="shared" ref="AJ22:AJ48" si="17">AH22*AI22</f>
        <v>0</v>
      </c>
      <c r="AK22" s="21">
        <f t="shared" ref="AK22:AK48" si="18">D22+F22+H22+J22+L22+N22+P22+R22+T22+V22+X22+Z22+AB22+AD22+AF22</f>
        <v>0</v>
      </c>
      <c r="AL22" s="24">
        <f t="shared" si="15"/>
        <v>0</v>
      </c>
      <c r="AM22" s="2"/>
    </row>
    <row r="23" spans="1:42" ht="30.75" customHeight="1">
      <c r="A23" s="23"/>
      <c r="B23" s="23"/>
      <c r="C23" s="20" t="s">
        <v>32</v>
      </c>
      <c r="D23" s="23"/>
      <c r="E23" s="21">
        <f t="shared" si="0"/>
        <v>0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/>
      <c r="Y23" s="21">
        <f t="shared" si="10"/>
        <v>0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51">
        <f t="shared" si="16"/>
        <v>0</v>
      </c>
      <c r="AI23" s="23"/>
      <c r="AJ23" s="22">
        <f t="shared" si="17"/>
        <v>0</v>
      </c>
      <c r="AK23" s="21">
        <f t="shared" si="18"/>
        <v>0</v>
      </c>
      <c r="AL23" s="24">
        <f t="shared" si="15"/>
        <v>0</v>
      </c>
      <c r="AM23" s="2"/>
    </row>
    <row r="24" spans="1:42" ht="30.75" customHeight="1">
      <c r="A24" s="23"/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5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  <c r="AM24" s="2"/>
    </row>
    <row r="25" spans="1:42" ht="30.75" customHeight="1">
      <c r="A25" s="23"/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51">
        <f t="shared" si="16"/>
        <v>0</v>
      </c>
      <c r="AI25" s="23"/>
      <c r="AJ25" s="22">
        <f t="shared" si="17"/>
        <v>0</v>
      </c>
      <c r="AK25" s="21">
        <f t="shared" si="18"/>
        <v>0</v>
      </c>
      <c r="AL25" s="24">
        <v>2.52</v>
      </c>
      <c r="AM25" s="2"/>
    </row>
    <row r="26" spans="1:42" ht="30.75" customHeight="1">
      <c r="A26" s="23"/>
      <c r="B26" s="23"/>
      <c r="C26" s="23" t="s">
        <v>32</v>
      </c>
      <c r="D26" s="23"/>
      <c r="E26" s="21">
        <f t="shared" si="0"/>
        <v>0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/>
      <c r="U26" s="21">
        <f t="shared" si="8"/>
        <v>0</v>
      </c>
      <c r="V26" s="23"/>
      <c r="W26" s="21">
        <f t="shared" si="9"/>
        <v>0</v>
      </c>
      <c r="X26" s="23"/>
      <c r="Y26" s="21">
        <f t="shared" si="10"/>
        <v>0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51">
        <f t="shared" si="16"/>
        <v>0</v>
      </c>
      <c r="AI26" s="23"/>
      <c r="AJ26" s="22">
        <f t="shared" si="17"/>
        <v>0</v>
      </c>
      <c r="AK26" s="21">
        <f t="shared" si="18"/>
        <v>0</v>
      </c>
      <c r="AL26" s="24">
        <v>0.4</v>
      </c>
      <c r="AM26" s="2"/>
    </row>
    <row r="27" spans="1:42" ht="30.75" customHeight="1">
      <c r="A27" s="23"/>
      <c r="B27" s="23"/>
      <c r="C27" s="20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/>
      <c r="I27" s="21">
        <f t="shared" si="2"/>
        <v>0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/>
      <c r="AE27" s="21">
        <f t="shared" si="13"/>
        <v>0</v>
      </c>
      <c r="AF27" s="23"/>
      <c r="AG27" s="21">
        <f t="shared" si="14"/>
        <v>0</v>
      </c>
      <c r="AH27" s="51">
        <f t="shared" si="16"/>
        <v>0</v>
      </c>
      <c r="AI27" s="25"/>
      <c r="AJ27" s="22">
        <f t="shared" si="17"/>
        <v>0</v>
      </c>
      <c r="AK27" s="21">
        <f t="shared" si="18"/>
        <v>0</v>
      </c>
      <c r="AL27" s="24">
        <f t="shared" si="15"/>
        <v>0</v>
      </c>
      <c r="AM27" s="2"/>
    </row>
    <row r="28" spans="1:42" ht="30.75" customHeight="1">
      <c r="A28" s="23"/>
      <c r="B28" s="23"/>
      <c r="C28" s="23" t="s">
        <v>32</v>
      </c>
      <c r="D28" s="23"/>
      <c r="E28" s="21">
        <f t="shared" si="0"/>
        <v>0</v>
      </c>
      <c r="F28" s="23"/>
      <c r="G28" s="21">
        <f t="shared" si="1"/>
        <v>0</v>
      </c>
      <c r="H28" s="23"/>
      <c r="I28" s="21">
        <f t="shared" si="2"/>
        <v>0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U28" s="21">
        <f t="shared" si="8"/>
        <v>0</v>
      </c>
      <c r="V28" s="23"/>
      <c r="W28" s="21">
        <f t="shared" si="9"/>
        <v>0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/>
      <c r="AE28" s="21">
        <f t="shared" si="13"/>
        <v>0</v>
      </c>
      <c r="AF28" s="23"/>
      <c r="AG28" s="21">
        <f t="shared" si="14"/>
        <v>0</v>
      </c>
      <c r="AH28" s="51">
        <f t="shared" si="16"/>
        <v>0</v>
      </c>
      <c r="AI28" s="23"/>
      <c r="AJ28" s="22">
        <f t="shared" si="17"/>
        <v>0</v>
      </c>
      <c r="AK28" s="21">
        <f t="shared" si="18"/>
        <v>0</v>
      </c>
      <c r="AL28" s="24">
        <f t="shared" si="15"/>
        <v>0</v>
      </c>
      <c r="AM28" s="2"/>
    </row>
    <row r="29" spans="1:42" ht="30.75" customHeight="1">
      <c r="A29" s="23"/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T29" s="23"/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5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  <c r="AM29" s="2"/>
    </row>
    <row r="30" spans="1:42" ht="30.75" customHeight="1">
      <c r="A30" s="23"/>
      <c r="B30" s="23"/>
      <c r="C30" s="20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5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  <c r="AM30" s="2"/>
    </row>
    <row r="31" spans="1:42" s="39" customFormat="1" ht="30.75" customHeight="1">
      <c r="A31" s="23"/>
      <c r="B31" s="23"/>
      <c r="C31" s="23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5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  <c r="AM31" s="2"/>
    </row>
    <row r="32" spans="1:42" ht="30.75" customHeight="1">
      <c r="A32" s="23"/>
      <c r="B32" s="23"/>
      <c r="C32" s="20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5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  <c r="AM32" s="2"/>
    </row>
    <row r="33" spans="1:43" ht="30.75" customHeight="1">
      <c r="A33" s="23"/>
      <c r="B33" s="23"/>
      <c r="C33" s="23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5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  <c r="AM33" s="2"/>
    </row>
    <row r="34" spans="1:43" s="39" customFormat="1" ht="30.75" customHeight="1">
      <c r="A34" s="23"/>
      <c r="B34" s="23"/>
      <c r="C34" s="27" t="s">
        <v>33</v>
      </c>
      <c r="D34" s="27"/>
      <c r="E34" s="21">
        <f t="shared" si="0"/>
        <v>0</v>
      </c>
      <c r="F34" s="27"/>
      <c r="G34" s="21">
        <f t="shared" si="1"/>
        <v>0</v>
      </c>
      <c r="H34" s="27"/>
      <c r="I34" s="21">
        <f t="shared" si="2"/>
        <v>0</v>
      </c>
      <c r="J34" s="27"/>
      <c r="K34" s="21">
        <f t="shared" si="3"/>
        <v>0</v>
      </c>
      <c r="L34" s="27"/>
      <c r="M34" s="21">
        <f t="shared" si="4"/>
        <v>0</v>
      </c>
      <c r="N34" s="27"/>
      <c r="O34" s="21">
        <f t="shared" si="5"/>
        <v>0</v>
      </c>
      <c r="P34" s="27"/>
      <c r="Q34" s="21">
        <f t="shared" si="6"/>
        <v>0</v>
      </c>
      <c r="R34" s="27"/>
      <c r="S34" s="21">
        <f t="shared" si="7"/>
        <v>0</v>
      </c>
      <c r="T34" s="27"/>
      <c r="U34" s="21">
        <f t="shared" si="8"/>
        <v>0</v>
      </c>
      <c r="V34" s="27"/>
      <c r="W34" s="21">
        <f t="shared" si="9"/>
        <v>0</v>
      </c>
      <c r="X34" s="27"/>
      <c r="Y34" s="21">
        <f t="shared" si="10"/>
        <v>0</v>
      </c>
      <c r="Z34" s="27"/>
      <c r="AA34" s="21">
        <f t="shared" si="11"/>
        <v>0</v>
      </c>
      <c r="AB34" s="27"/>
      <c r="AC34" s="21">
        <f t="shared" si="12"/>
        <v>0</v>
      </c>
      <c r="AD34" s="27"/>
      <c r="AE34" s="21">
        <f t="shared" si="13"/>
        <v>0</v>
      </c>
      <c r="AF34" s="27"/>
      <c r="AG34" s="21">
        <f t="shared" si="14"/>
        <v>0</v>
      </c>
      <c r="AH34" s="5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  <c r="AM34" s="2"/>
    </row>
    <row r="35" spans="1:43" ht="30.75" customHeight="1">
      <c r="A35" s="23"/>
      <c r="B35" s="23"/>
      <c r="C35" s="20" t="s">
        <v>32</v>
      </c>
      <c r="D35" s="23"/>
      <c r="E35" s="21">
        <f t="shared" si="0"/>
        <v>0</v>
      </c>
      <c r="F35" s="23"/>
      <c r="G35" s="21">
        <f t="shared" si="1"/>
        <v>0</v>
      </c>
      <c r="H35" s="23"/>
      <c r="I35" s="21">
        <f t="shared" si="2"/>
        <v>0</v>
      </c>
      <c r="J35" s="23"/>
      <c r="K35" s="21">
        <f t="shared" si="3"/>
        <v>0</v>
      </c>
      <c r="L35" s="23"/>
      <c r="M35" s="21">
        <f t="shared" si="4"/>
        <v>0</v>
      </c>
      <c r="N35" s="23"/>
      <c r="O35" s="21">
        <f t="shared" si="5"/>
        <v>0</v>
      </c>
      <c r="P35" s="23"/>
      <c r="Q35" s="21">
        <f t="shared" si="6"/>
        <v>0</v>
      </c>
      <c r="R35" s="23"/>
      <c r="S35" s="21">
        <f t="shared" si="7"/>
        <v>0</v>
      </c>
      <c r="T35" s="23"/>
      <c r="U35" s="21">
        <f t="shared" si="8"/>
        <v>0</v>
      </c>
      <c r="V35" s="23"/>
      <c r="W35" s="21">
        <f t="shared" si="9"/>
        <v>0</v>
      </c>
      <c r="X35" s="23"/>
      <c r="Y35" s="21">
        <f t="shared" si="10"/>
        <v>0</v>
      </c>
      <c r="Z35" s="23"/>
      <c r="AA35" s="21">
        <f t="shared" si="11"/>
        <v>0</v>
      </c>
      <c r="AB35" s="23"/>
      <c r="AC35" s="21">
        <f t="shared" si="12"/>
        <v>0</v>
      </c>
      <c r="AD35" s="23"/>
      <c r="AE35" s="21">
        <f t="shared" si="13"/>
        <v>0</v>
      </c>
      <c r="AF35" s="23"/>
      <c r="AG35" s="21">
        <f t="shared" si="14"/>
        <v>0</v>
      </c>
      <c r="AH35" s="51">
        <f t="shared" si="16"/>
        <v>0</v>
      </c>
      <c r="AI35" s="23"/>
      <c r="AJ35" s="22">
        <f t="shared" si="17"/>
        <v>0</v>
      </c>
      <c r="AK35" s="21">
        <f t="shared" si="18"/>
        <v>0</v>
      </c>
      <c r="AL35" s="24">
        <f t="shared" si="15"/>
        <v>0</v>
      </c>
      <c r="AM35" s="2"/>
    </row>
    <row r="36" spans="1:43" ht="30.75" customHeight="1">
      <c r="A36" s="23"/>
      <c r="B36" s="23"/>
      <c r="C36" s="23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5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  <c r="AM36" s="2"/>
    </row>
    <row r="37" spans="1:43" ht="30.75" customHeight="1">
      <c r="A37" s="23"/>
      <c r="B37" s="23"/>
      <c r="C37" s="20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51">
        <f t="shared" si="16"/>
        <v>0</v>
      </c>
      <c r="AI37" s="23"/>
      <c r="AJ37" s="22">
        <f t="shared" si="17"/>
        <v>0</v>
      </c>
      <c r="AK37" s="21">
        <f t="shared" si="18"/>
        <v>0</v>
      </c>
      <c r="AL37" s="24">
        <f t="shared" si="15"/>
        <v>0</v>
      </c>
      <c r="AM37" s="2"/>
    </row>
    <row r="38" spans="1:43" ht="30.75" customHeight="1">
      <c r="A38" s="23"/>
      <c r="B38" s="23"/>
      <c r="C38" s="23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5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  <c r="AM38" s="2"/>
    </row>
    <row r="39" spans="1:43" ht="30.75" customHeight="1">
      <c r="A39" s="23"/>
      <c r="B39" s="23"/>
      <c r="C39" s="20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5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  <c r="AM39" s="2"/>
    </row>
    <row r="40" spans="1:43" ht="30.75" customHeight="1">
      <c r="A40" s="23"/>
      <c r="B40" s="23"/>
      <c r="C40" s="23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5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  <c r="AM40" s="2"/>
    </row>
    <row r="41" spans="1:43" ht="30.75" customHeight="1">
      <c r="A41" s="23"/>
      <c r="B41" s="23"/>
      <c r="C41" s="20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/>
      <c r="U41" s="21">
        <f t="shared" si="8"/>
        <v>0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51">
        <f t="shared" si="16"/>
        <v>0</v>
      </c>
      <c r="AI41" s="23"/>
      <c r="AJ41" s="22">
        <f t="shared" si="17"/>
        <v>0</v>
      </c>
      <c r="AK41" s="21">
        <f t="shared" si="18"/>
        <v>0</v>
      </c>
      <c r="AL41" s="24">
        <f t="shared" si="15"/>
        <v>0</v>
      </c>
      <c r="AM41" s="2"/>
    </row>
    <row r="42" spans="1:43" ht="30.75" customHeight="1">
      <c r="A42" s="23"/>
      <c r="B42" s="23"/>
      <c r="C42" s="23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5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  <c r="AM42" s="2"/>
    </row>
    <row r="43" spans="1:43" ht="30.75" customHeight="1">
      <c r="A43" s="23"/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/>
      <c r="U43" s="21">
        <f t="shared" si="8"/>
        <v>0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51">
        <f t="shared" si="16"/>
        <v>0</v>
      </c>
      <c r="AI43" s="23"/>
      <c r="AJ43" s="22">
        <f t="shared" si="17"/>
        <v>0</v>
      </c>
      <c r="AK43" s="21">
        <f t="shared" si="18"/>
        <v>0</v>
      </c>
      <c r="AL43" s="24">
        <f t="shared" si="15"/>
        <v>0</v>
      </c>
      <c r="AM43" s="2"/>
    </row>
    <row r="44" spans="1:43" ht="30.75" customHeight="1">
      <c r="A44" s="23"/>
      <c r="B44" s="23"/>
      <c r="C44" s="23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/>
      <c r="U44" s="21">
        <f t="shared" si="8"/>
        <v>0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51">
        <f t="shared" si="16"/>
        <v>0</v>
      </c>
      <c r="AI44" s="23"/>
      <c r="AJ44" s="22">
        <f t="shared" si="17"/>
        <v>0</v>
      </c>
      <c r="AK44" s="21">
        <f t="shared" si="18"/>
        <v>0</v>
      </c>
      <c r="AL44" s="24">
        <f t="shared" si="15"/>
        <v>0</v>
      </c>
      <c r="AM44" s="2"/>
    </row>
    <row r="45" spans="1:43" ht="30.75" customHeight="1">
      <c r="A45" s="23"/>
      <c r="B45" s="23"/>
      <c r="C45" s="23"/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51">
        <f t="shared" si="16"/>
        <v>0</v>
      </c>
      <c r="AI45" s="23"/>
      <c r="AJ45" s="22">
        <f t="shared" si="17"/>
        <v>0</v>
      </c>
      <c r="AK45" s="21">
        <f t="shared" si="18"/>
        <v>0</v>
      </c>
      <c r="AL45" s="24">
        <f t="shared" si="15"/>
        <v>0</v>
      </c>
      <c r="AM45" s="2"/>
    </row>
    <row r="46" spans="1:43" ht="30.75" customHeight="1">
      <c r="A46" s="23"/>
      <c r="B46" s="23"/>
      <c r="C46" s="23"/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51">
        <f t="shared" si="16"/>
        <v>0</v>
      </c>
      <c r="AI46" s="23"/>
      <c r="AJ46" s="22">
        <f t="shared" si="17"/>
        <v>0</v>
      </c>
      <c r="AK46" s="21">
        <f t="shared" si="18"/>
        <v>0</v>
      </c>
      <c r="AL46" s="24">
        <f t="shared" si="15"/>
        <v>0</v>
      </c>
      <c r="AM46" s="2"/>
    </row>
    <row r="47" spans="1:43" ht="30.75" customHeight="1">
      <c r="A47" s="26"/>
      <c r="B47" s="23"/>
      <c r="C47" s="26"/>
      <c r="D47" s="26"/>
      <c r="E47" s="21">
        <f t="shared" si="0"/>
        <v>0</v>
      </c>
      <c r="F47" s="26"/>
      <c r="G47" s="21">
        <f t="shared" si="1"/>
        <v>0</v>
      </c>
      <c r="H47" s="26"/>
      <c r="I47" s="21">
        <f t="shared" si="2"/>
        <v>0</v>
      </c>
      <c r="J47" s="26"/>
      <c r="K47" s="21">
        <f t="shared" si="3"/>
        <v>0</v>
      </c>
      <c r="L47" s="26"/>
      <c r="M47" s="21">
        <f t="shared" si="4"/>
        <v>0</v>
      </c>
      <c r="N47" s="26"/>
      <c r="O47" s="21">
        <f t="shared" si="5"/>
        <v>0</v>
      </c>
      <c r="P47" s="26"/>
      <c r="Q47" s="21">
        <f t="shared" si="6"/>
        <v>0</v>
      </c>
      <c r="R47" s="26"/>
      <c r="S47" s="21">
        <f t="shared" si="7"/>
        <v>0</v>
      </c>
      <c r="T47" s="26"/>
      <c r="U47" s="21">
        <f t="shared" si="8"/>
        <v>0</v>
      </c>
      <c r="V47" s="26"/>
      <c r="W47" s="21">
        <f t="shared" si="9"/>
        <v>0</v>
      </c>
      <c r="X47" s="26"/>
      <c r="Y47" s="21">
        <f t="shared" si="10"/>
        <v>0</v>
      </c>
      <c r="Z47" s="26"/>
      <c r="AA47" s="21">
        <f t="shared" si="11"/>
        <v>0</v>
      </c>
      <c r="AB47" s="26"/>
      <c r="AC47" s="21">
        <f t="shared" si="12"/>
        <v>0</v>
      </c>
      <c r="AD47" s="26"/>
      <c r="AE47" s="21">
        <f t="shared" si="13"/>
        <v>0</v>
      </c>
      <c r="AF47" s="26"/>
      <c r="AG47" s="21">
        <f t="shared" si="14"/>
        <v>0</v>
      </c>
      <c r="AH47" s="51">
        <f t="shared" si="16"/>
        <v>0</v>
      </c>
      <c r="AI47" s="23"/>
      <c r="AJ47" s="22">
        <f t="shared" si="17"/>
        <v>0</v>
      </c>
      <c r="AK47" s="21">
        <f t="shared" si="18"/>
        <v>0</v>
      </c>
      <c r="AL47" s="24">
        <f t="shared" si="15"/>
        <v>0</v>
      </c>
      <c r="AM47" s="2"/>
    </row>
    <row r="48" spans="1:43" ht="30.75" customHeight="1">
      <c r="A48" s="23"/>
      <c r="B48" s="23"/>
      <c r="C48" s="23"/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51">
        <f t="shared" si="16"/>
        <v>0</v>
      </c>
      <c r="AI48" s="23"/>
      <c r="AJ48" s="22">
        <f t="shared" si="17"/>
        <v>0</v>
      </c>
      <c r="AK48" s="21">
        <f t="shared" si="18"/>
        <v>0</v>
      </c>
      <c r="AL48" s="24">
        <v>0.08</v>
      </c>
      <c r="AM48" s="13"/>
      <c r="AN48" s="13"/>
      <c r="AO48" s="13"/>
      <c r="AP48" s="13"/>
      <c r="AQ48" s="2"/>
    </row>
    <row r="49" spans="1:45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13"/>
      <c r="AP49" s="13"/>
      <c r="AQ49" s="13"/>
      <c r="AR49" s="13"/>
      <c r="AS49" s="2"/>
    </row>
    <row r="50" spans="1:45" ht="21">
      <c r="A50" s="2"/>
      <c r="B50" s="2"/>
      <c r="C50" s="2"/>
      <c r="D50" s="7"/>
      <c r="E50" s="7"/>
      <c r="F50" s="7"/>
      <c r="G50" s="7"/>
      <c r="H50" s="7"/>
      <c r="I50" s="7"/>
      <c r="J50" s="7"/>
      <c r="K50" s="7"/>
      <c r="L50" s="7"/>
      <c r="M50" s="2"/>
      <c r="N50" s="2"/>
      <c r="O50" s="2"/>
      <c r="P50" s="2"/>
      <c r="Q50" s="7"/>
      <c r="R50" s="7"/>
      <c r="S50" s="7"/>
      <c r="T50" s="7"/>
      <c r="U50" s="7"/>
      <c r="V50" s="2"/>
      <c r="W50" s="2"/>
      <c r="X50" s="2"/>
      <c r="Y50" s="7"/>
      <c r="Z50" s="2"/>
      <c r="AA50" s="7"/>
      <c r="AB50" s="7"/>
      <c r="AC50" s="7"/>
      <c r="AD50" s="7"/>
      <c r="AE50" s="7"/>
      <c r="AF50" s="7"/>
      <c r="AG50" s="7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31.5">
      <c r="A51" s="52" t="s">
        <v>44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 t="s">
        <v>43</v>
      </c>
      <c r="M51" s="52"/>
      <c r="N51" s="52"/>
      <c r="O51" s="5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5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ht="18.75" hidden="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8"/>
      <c r="AP53" s="28"/>
      <c r="AQ53" s="28"/>
      <c r="AR53" s="28"/>
      <c r="AS53" s="28"/>
    </row>
    <row r="54" spans="1:45" ht="18.75" hidden="1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</row>
  </sheetData>
  <sheetProtection selectLockedCells="1" selectUnlockedCells="1"/>
  <mergeCells count="102">
    <mergeCell ref="A1:L1"/>
    <mergeCell ref="A2:C2"/>
    <mergeCell ref="U3:AE3"/>
    <mergeCell ref="A5:P5"/>
    <mergeCell ref="AJ5:AK5"/>
    <mergeCell ref="AG6:AH6"/>
    <mergeCell ref="Q10:R10"/>
    <mergeCell ref="AO10:AP10"/>
    <mergeCell ref="AG7:AH7"/>
    <mergeCell ref="C8:E8"/>
    <mergeCell ref="AG8:AH8"/>
    <mergeCell ref="AO8:AP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AO11:AP11"/>
    <mergeCell ref="C12:E12"/>
    <mergeCell ref="F12:G12"/>
    <mergeCell ref="H12:L12"/>
    <mergeCell ref="M12:N12"/>
    <mergeCell ref="O12:P12"/>
    <mergeCell ref="Q12:R12"/>
    <mergeCell ref="AO12:AP13"/>
    <mergeCell ref="H13:L13"/>
    <mergeCell ref="M13:N13"/>
    <mergeCell ref="B11:D11"/>
    <mergeCell ref="H11:J11"/>
    <mergeCell ref="K11:L11"/>
    <mergeCell ref="M11:N11"/>
    <mergeCell ref="O11:P11"/>
    <mergeCell ref="Q11:R11"/>
    <mergeCell ref="T9:AF11"/>
    <mergeCell ref="AG9:AH11"/>
    <mergeCell ref="AO9:AP9"/>
    <mergeCell ref="B10:D10"/>
    <mergeCell ref="H10:J10"/>
    <mergeCell ref="K10:L10"/>
    <mergeCell ref="M10:N10"/>
    <mergeCell ref="O10:P10"/>
    <mergeCell ref="O13:P13"/>
    <mergeCell ref="Q13:R13"/>
    <mergeCell ref="A15:B16"/>
    <mergeCell ref="C15:C18"/>
    <mergeCell ref="AH15:AK17"/>
    <mergeCell ref="D16:Q16"/>
    <mergeCell ref="R16:AG16"/>
    <mergeCell ref="A17:A18"/>
    <mergeCell ref="B17:B18"/>
    <mergeCell ref="D17:E17"/>
    <mergeCell ref="AD17:AE17"/>
    <mergeCell ref="AF17:AG17"/>
    <mergeCell ref="T17:U17"/>
    <mergeCell ref="V17:W17"/>
    <mergeCell ref="X17:Y17"/>
    <mergeCell ref="Z17:AA17"/>
    <mergeCell ref="AB17:AC17"/>
    <mergeCell ref="H19:I19"/>
    <mergeCell ref="J19:K19"/>
    <mergeCell ref="L19:M19"/>
    <mergeCell ref="N19:O19"/>
    <mergeCell ref="P19:Q19"/>
    <mergeCell ref="R19:S19"/>
    <mergeCell ref="R17:S17"/>
    <mergeCell ref="F17:G17"/>
    <mergeCell ref="H17:I17"/>
    <mergeCell ref="J17:K17"/>
    <mergeCell ref="L17:M17"/>
    <mergeCell ref="N17:O17"/>
    <mergeCell ref="P17:Q17"/>
    <mergeCell ref="V20:W20"/>
    <mergeCell ref="X20:Y20"/>
    <mergeCell ref="Z20:AA20"/>
    <mergeCell ref="AB20:AC20"/>
    <mergeCell ref="AD20:AE20"/>
    <mergeCell ref="AF20:AG20"/>
    <mergeCell ref="AF19:AG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T19:U19"/>
    <mergeCell ref="V19:W19"/>
    <mergeCell ref="X19:Y19"/>
    <mergeCell ref="Z19:AA19"/>
    <mergeCell ref="AB19:AC19"/>
    <mergeCell ref="AD19:AE19"/>
    <mergeCell ref="D19:E19"/>
    <mergeCell ref="F19:G19"/>
  </mergeCells>
  <phoneticPr fontId="0" type="noConversion"/>
  <pageMargins left="0.11811023622047245" right="0.11811023622047245" top="0.15748031496062992" bottom="0.15748031496062992" header="0.51181102362204722" footer="0.51181102362204722"/>
  <pageSetup paperSize="9" scale="32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64"/>
  <sheetViews>
    <sheetView showGridLines="0" view="pageBreakPreview" topLeftCell="A4" zoomScale="50" zoomScaleNormal="100" zoomScaleSheetLayoutView="50" workbookViewId="0">
      <selection activeCell="AD20" sqref="AD20:AE20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  <col min="39" max="39" width="9.28515625" customWidth="1"/>
    <col min="40" max="40" width="4.7109375" customWidth="1"/>
    <col min="41" max="41" width="9.28515625" customWidth="1"/>
    <col min="42" max="42" width="11.28515625" customWidth="1"/>
    <col min="43" max="43" width="11" customWidth="1"/>
    <col min="44" max="44" width="10.85546875" customWidth="1"/>
  </cols>
  <sheetData>
    <row r="1" spans="1:45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  <c r="AM3" s="2"/>
      <c r="AN3" s="2"/>
      <c r="AO3" s="2"/>
      <c r="AP3" s="2"/>
      <c r="AQ3" s="2"/>
      <c r="AR3" s="2"/>
      <c r="AS3" s="2"/>
    </row>
    <row r="4" spans="1:45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  <c r="AM4" s="2"/>
      <c r="AN4" s="2"/>
      <c r="AO4" s="2"/>
      <c r="AP4" s="2"/>
      <c r="AQ4" s="2"/>
      <c r="AR4" s="2"/>
      <c r="AS4" s="2"/>
    </row>
    <row r="5" spans="1:45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  <c r="AM5" s="2"/>
      <c r="AN5" s="2"/>
      <c r="AO5" s="2"/>
      <c r="AP5" s="2"/>
      <c r="AQ5" s="2"/>
      <c r="AR5" s="2"/>
      <c r="AS5" s="2"/>
    </row>
    <row r="6" spans="1:45" ht="21">
      <c r="A6" s="7"/>
      <c r="B6" s="7"/>
      <c r="C6" s="7"/>
      <c r="D6" s="7"/>
      <c r="E6" s="7"/>
      <c r="F6" s="7"/>
      <c r="G6" s="7"/>
      <c r="H6" s="70" t="s">
        <v>121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  <c r="AM6" s="7"/>
      <c r="AN6" s="13"/>
      <c r="AO6" s="13"/>
      <c r="AP6" s="13"/>
      <c r="AQ6" s="2"/>
      <c r="AR6" s="2"/>
      <c r="AS6" s="2"/>
    </row>
    <row r="7" spans="1:45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  <c r="AM7" s="7"/>
      <c r="AN7" s="13"/>
      <c r="AO7" s="13"/>
      <c r="AP7" s="13"/>
      <c r="AQ7" s="2"/>
      <c r="AR7" s="2"/>
      <c r="AS7" s="2"/>
    </row>
    <row r="8" spans="1:45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  <c r="AM8" s="7"/>
      <c r="AN8" s="49"/>
      <c r="AO8" s="168"/>
      <c r="AP8" s="168"/>
      <c r="AQ8" s="2"/>
      <c r="AR8" s="2"/>
      <c r="AS8" s="2"/>
    </row>
    <row r="9" spans="1:45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  <c r="AM9" s="9"/>
      <c r="AN9" s="49"/>
      <c r="AO9" s="158"/>
      <c r="AP9" s="158"/>
      <c r="AQ9" s="2"/>
      <c r="AR9" s="2"/>
      <c r="AS9" s="2"/>
    </row>
    <row r="10" spans="1:45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  <c r="AM10" s="9"/>
      <c r="AN10" s="49"/>
      <c r="AO10" s="128"/>
      <c r="AP10" s="128"/>
      <c r="AQ10" s="2"/>
      <c r="AR10" s="2"/>
      <c r="AS10" s="2"/>
    </row>
    <row r="11" spans="1:45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  <c r="AM11" s="9"/>
      <c r="AN11" s="10"/>
      <c r="AO11" s="128"/>
      <c r="AP11" s="128"/>
      <c r="AQ11" s="2"/>
      <c r="AR11" s="2"/>
      <c r="AS11" s="2"/>
    </row>
    <row r="12" spans="1:45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9"/>
      <c r="AN12" s="10"/>
      <c r="AO12" s="128"/>
      <c r="AP12" s="128"/>
      <c r="AQ12" s="2"/>
      <c r="AR12" s="2"/>
      <c r="AS12" s="2"/>
    </row>
    <row r="13" spans="1:45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9"/>
      <c r="AN13" s="10"/>
      <c r="AO13" s="128"/>
      <c r="AP13" s="128"/>
      <c r="AQ13" s="2"/>
      <c r="AR13" s="2"/>
      <c r="AS13" s="2"/>
    </row>
    <row r="14" spans="1:45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13"/>
      <c r="AO14" s="13"/>
      <c r="AP14" s="13"/>
      <c r="AQ14" s="2"/>
      <c r="AR14" s="2"/>
      <c r="AS14" s="2"/>
    </row>
    <row r="15" spans="1:45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  <c r="AM15" s="2"/>
      <c r="AN15" s="13"/>
      <c r="AO15" s="13"/>
      <c r="AP15" s="13"/>
      <c r="AQ15" s="2"/>
      <c r="AR15" s="2"/>
      <c r="AS15" s="2"/>
    </row>
    <row r="16" spans="1:45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  <c r="AM16" s="2"/>
      <c r="AN16" s="13"/>
      <c r="AO16" s="13"/>
      <c r="AP16" s="13"/>
      <c r="AQ16" s="2"/>
      <c r="AR16" s="2"/>
      <c r="AS16" s="2"/>
    </row>
    <row r="17" spans="1:42" ht="150" customHeight="1" thickBot="1">
      <c r="A17" s="122" t="s">
        <v>23</v>
      </c>
      <c r="B17" s="124" t="s">
        <v>24</v>
      </c>
      <c r="C17" s="106"/>
      <c r="D17" s="99" t="s">
        <v>117</v>
      </c>
      <c r="E17" s="100"/>
      <c r="F17" s="126" t="s">
        <v>127</v>
      </c>
      <c r="G17" s="100"/>
      <c r="H17" s="126" t="s">
        <v>80</v>
      </c>
      <c r="I17" s="100"/>
      <c r="J17" s="126" t="s">
        <v>90</v>
      </c>
      <c r="K17" s="100"/>
      <c r="L17" s="126" t="s">
        <v>175</v>
      </c>
      <c r="M17" s="100"/>
      <c r="N17" s="126"/>
      <c r="O17" s="100"/>
      <c r="P17" s="126"/>
      <c r="Q17" s="133"/>
      <c r="R17" s="99" t="s">
        <v>160</v>
      </c>
      <c r="S17" s="100"/>
      <c r="T17" s="99" t="s">
        <v>106</v>
      </c>
      <c r="U17" s="100"/>
      <c r="V17" s="99" t="s">
        <v>99</v>
      </c>
      <c r="W17" s="100"/>
      <c r="X17" s="126" t="s">
        <v>197</v>
      </c>
      <c r="Y17" s="100"/>
      <c r="Z17" s="126" t="s">
        <v>80</v>
      </c>
      <c r="AA17" s="100"/>
      <c r="AB17" s="132" t="s">
        <v>81</v>
      </c>
      <c r="AC17" s="132"/>
      <c r="AD17" s="126" t="s">
        <v>198</v>
      </c>
      <c r="AE17" s="100"/>
      <c r="AF17" s="126"/>
      <c r="AG17" s="133"/>
      <c r="AH17" s="116"/>
      <c r="AI17" s="117"/>
      <c r="AJ17" s="117"/>
      <c r="AK17" s="118"/>
      <c r="AL17" s="17"/>
      <c r="AM17" s="2"/>
      <c r="AN17" s="50"/>
      <c r="AO17" s="50"/>
      <c r="AP17" s="50"/>
    </row>
    <row r="18" spans="1:42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  <c r="AM18" s="2"/>
      <c r="AN18" s="18"/>
    </row>
    <row r="19" spans="1:42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  <c r="AM19" s="2"/>
    </row>
    <row r="20" spans="1:42" ht="30.75" customHeight="1" thickBot="1">
      <c r="A20" s="19" t="s">
        <v>31</v>
      </c>
      <c r="B20" s="19"/>
      <c r="C20" s="60"/>
      <c r="D20" s="98">
        <v>100</v>
      </c>
      <c r="E20" s="96"/>
      <c r="F20" s="95" t="s">
        <v>147</v>
      </c>
      <c r="G20" s="96"/>
      <c r="H20" s="95">
        <v>30</v>
      </c>
      <c r="I20" s="96"/>
      <c r="J20" s="95" t="s">
        <v>131</v>
      </c>
      <c r="K20" s="96"/>
      <c r="L20" s="95">
        <v>60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 t="s">
        <v>177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  <c r="AM20" s="2"/>
    </row>
    <row r="21" spans="1:42" ht="30.75" customHeight="1" thickTop="1">
      <c r="A21" s="20" t="s">
        <v>49</v>
      </c>
      <c r="B21" s="20"/>
      <c r="C21" s="20" t="s">
        <v>32</v>
      </c>
      <c r="D21" s="20"/>
      <c r="E21" s="21">
        <f t="shared" ref="E21:E58" si="0">$D$19*D21/1000</f>
        <v>0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0</v>
      </c>
      <c r="AI21" s="20"/>
      <c r="AJ21" s="22">
        <f>AH21*AI21</f>
        <v>0</v>
      </c>
      <c r="AK21" s="21">
        <f>D21+F21+H21+J21+L21+N21+P21+R21+T21+V21+X21+Z21+AB21+AD21+AF21</f>
        <v>0</v>
      </c>
      <c r="AL21" s="22">
        <f t="shared" ref="AL21:AL57" si="15">AI21*AK21</f>
        <v>0</v>
      </c>
      <c r="AM21" s="2"/>
    </row>
    <row r="22" spans="1:42" ht="30.75" customHeight="1">
      <c r="A22" s="23" t="s">
        <v>50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0</v>
      </c>
      <c r="AL22" s="24">
        <f t="shared" si="15"/>
        <v>0</v>
      </c>
      <c r="AM22" s="2"/>
    </row>
    <row r="23" spans="1:42" ht="30.75" customHeight="1">
      <c r="A23" s="23" t="s">
        <v>51</v>
      </c>
      <c r="B23" s="23"/>
      <c r="C23" s="20" t="s">
        <v>32</v>
      </c>
      <c r="D23" s="23"/>
      <c r="E23" s="21">
        <f t="shared" si="0"/>
        <v>0</v>
      </c>
      <c r="F23" s="23">
        <v>5</v>
      </c>
      <c r="G23" s="21">
        <f t="shared" si="1"/>
        <v>0.11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0.22</v>
      </c>
      <c r="AI23" s="23"/>
      <c r="AJ23" s="22">
        <f t="shared" si="17"/>
        <v>0</v>
      </c>
      <c r="AK23" s="21">
        <f t="shared" si="18"/>
        <v>10</v>
      </c>
      <c r="AL23" s="24">
        <f t="shared" si="15"/>
        <v>0</v>
      </c>
      <c r="AM23" s="2"/>
    </row>
    <row r="24" spans="1:42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  <c r="AM24" s="2"/>
    </row>
    <row r="25" spans="1:42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  <c r="AM25" s="2"/>
    </row>
    <row r="26" spans="1:42" ht="30.75" customHeight="1">
      <c r="A26" s="23" t="s">
        <v>53</v>
      </c>
      <c r="B26" s="23"/>
      <c r="C26" s="20" t="s">
        <v>32</v>
      </c>
      <c r="D26" s="23">
        <v>1</v>
      </c>
      <c r="E26" s="21">
        <f t="shared" si="0"/>
        <v>2.1999999999999999E-2</v>
      </c>
      <c r="F26" s="23">
        <v>1.5</v>
      </c>
      <c r="G26" s="21">
        <f t="shared" si="1"/>
        <v>3.3000000000000002E-2</v>
      </c>
      <c r="H26" s="23"/>
      <c r="I26" s="21">
        <f t="shared" si="2"/>
        <v>0</v>
      </c>
      <c r="J26" s="23"/>
      <c r="K26" s="21">
        <f t="shared" si="3"/>
        <v>0</v>
      </c>
      <c r="L26" s="23">
        <v>0.5</v>
      </c>
      <c r="M26" s="21">
        <f t="shared" si="4"/>
        <v>1.0999999999999999E-2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0.8</v>
      </c>
      <c r="W26" s="21">
        <f t="shared" si="9"/>
        <v>1.7999999999999999E-2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0.13900000000000001</v>
      </c>
      <c r="AI26" s="23"/>
      <c r="AJ26" s="22">
        <f t="shared" si="17"/>
        <v>0</v>
      </c>
      <c r="AK26" s="21">
        <f t="shared" si="18"/>
        <v>6.3</v>
      </c>
      <c r="AL26" s="24">
        <v>2.52</v>
      </c>
      <c r="AM26" s="2"/>
    </row>
    <row r="27" spans="1:42" ht="30.75" customHeight="1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/>
      <c r="I27" s="21">
        <f t="shared" si="2"/>
        <v>0</v>
      </c>
      <c r="J27" s="23">
        <v>15</v>
      </c>
      <c r="K27" s="21">
        <f t="shared" si="3"/>
        <v>0.33</v>
      </c>
      <c r="L27" s="23">
        <v>0.72</v>
      </c>
      <c r="M27" s="21">
        <f t="shared" si="4"/>
        <v>1.6E-2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>
        <v>4</v>
      </c>
      <c r="W27" s="21">
        <f t="shared" si="9"/>
        <v>8.7999999999999995E-2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24</v>
      </c>
      <c r="AE27" s="21">
        <f t="shared" si="13"/>
        <v>0.52800000000000002</v>
      </c>
      <c r="AF27" s="23"/>
      <c r="AG27" s="21">
        <f t="shared" si="14"/>
        <v>0</v>
      </c>
      <c r="AH27" s="71">
        <f t="shared" si="16"/>
        <v>0.96199999999999997</v>
      </c>
      <c r="AI27" s="23"/>
      <c r="AJ27" s="22">
        <f t="shared" si="17"/>
        <v>0</v>
      </c>
      <c r="AK27" s="21">
        <f t="shared" si="18"/>
        <v>43.72</v>
      </c>
      <c r="AL27" s="24">
        <v>0.4</v>
      </c>
      <c r="AM27" s="2"/>
    </row>
    <row r="28" spans="1:42" ht="30.75" customHeight="1">
      <c r="A28" s="23" t="s">
        <v>55</v>
      </c>
      <c r="B28" s="23"/>
      <c r="C28" s="20" t="s">
        <v>32</v>
      </c>
      <c r="D28" s="23">
        <v>24</v>
      </c>
      <c r="E28" s="21">
        <f t="shared" si="0"/>
        <v>0.52800000000000002</v>
      </c>
      <c r="F28" s="23"/>
      <c r="G28" s="21">
        <f t="shared" si="1"/>
        <v>0</v>
      </c>
      <c r="H28" s="23"/>
      <c r="I28" s="21">
        <f t="shared" si="2"/>
        <v>0</v>
      </c>
      <c r="J28" s="23">
        <v>204</v>
      </c>
      <c r="K28" s="21">
        <f t="shared" si="3"/>
        <v>4.4880000000000004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241</v>
      </c>
      <c r="U28" s="21">
        <f t="shared" si="8"/>
        <v>5.3019999999999996</v>
      </c>
      <c r="V28" s="23">
        <v>38</v>
      </c>
      <c r="W28" s="21">
        <f t="shared" si="9"/>
        <v>0.83599999999999997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>
        <v>172</v>
      </c>
      <c r="AE28" s="21">
        <f t="shared" si="13"/>
        <v>3.7839999999999998</v>
      </c>
      <c r="AF28" s="23"/>
      <c r="AG28" s="21">
        <f t="shared" si="14"/>
        <v>0</v>
      </c>
      <c r="AH28" s="71">
        <f t="shared" si="16"/>
        <v>14.938000000000001</v>
      </c>
      <c r="AI28" s="25"/>
      <c r="AJ28" s="22">
        <f t="shared" si="17"/>
        <v>0</v>
      </c>
      <c r="AK28" s="21">
        <f t="shared" si="18"/>
        <v>679</v>
      </c>
      <c r="AL28" s="24">
        <f t="shared" si="15"/>
        <v>0</v>
      </c>
      <c r="AM28" s="2"/>
    </row>
    <row r="29" spans="1:42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  <c r="AM29" s="2"/>
    </row>
    <row r="30" spans="1:42" ht="30.75" customHeight="1">
      <c r="A30" s="23" t="s">
        <v>57</v>
      </c>
      <c r="B30" s="23"/>
      <c r="C30" s="23" t="s">
        <v>32</v>
      </c>
      <c r="D30" s="23">
        <v>70</v>
      </c>
      <c r="E30" s="21">
        <f t="shared" si="0"/>
        <v>1.54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1.54</v>
      </c>
      <c r="AI30" s="23"/>
      <c r="AJ30" s="22">
        <f t="shared" si="17"/>
        <v>0</v>
      </c>
      <c r="AK30" s="21">
        <f t="shared" si="18"/>
        <v>70</v>
      </c>
      <c r="AL30" s="24">
        <f t="shared" si="15"/>
        <v>0</v>
      </c>
      <c r="AM30" s="2"/>
    </row>
    <row r="31" spans="1:42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  <c r="AM31" s="2"/>
    </row>
    <row r="32" spans="1:42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  <c r="AM32" s="2"/>
    </row>
    <row r="33" spans="1:39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>
        <v>185.07</v>
      </c>
      <c r="W33" s="21">
        <f t="shared" si="9"/>
        <v>4.0720000000000001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4.0720000000000001</v>
      </c>
      <c r="AI33" s="23"/>
      <c r="AJ33" s="22">
        <f t="shared" si="17"/>
        <v>0</v>
      </c>
      <c r="AK33" s="21">
        <f t="shared" si="18"/>
        <v>185.07</v>
      </c>
      <c r="AL33" s="24">
        <f t="shared" si="15"/>
        <v>0</v>
      </c>
      <c r="AM33" s="2"/>
    </row>
    <row r="34" spans="1:39" ht="30.75" customHeight="1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  <c r="AM34" s="2"/>
    </row>
    <row r="35" spans="1:39" s="39" customFormat="1" ht="30.75" customHeight="1">
      <c r="A35" s="23" t="s">
        <v>102</v>
      </c>
      <c r="B35" s="23"/>
      <c r="C35" s="27" t="s">
        <v>32</v>
      </c>
      <c r="D35" s="27">
        <v>10</v>
      </c>
      <c r="E35" s="21">
        <f t="shared" si="0"/>
        <v>0.22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0.22</v>
      </c>
      <c r="AI35" s="23"/>
      <c r="AJ35" s="22">
        <f t="shared" si="17"/>
        <v>0</v>
      </c>
      <c r="AK35" s="21">
        <f t="shared" si="18"/>
        <v>10</v>
      </c>
      <c r="AL35" s="24">
        <f t="shared" si="15"/>
        <v>0</v>
      </c>
      <c r="AM35" s="2"/>
    </row>
    <row r="36" spans="1:39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  <c r="AM36" s="2"/>
    </row>
    <row r="37" spans="1:39" ht="30.75" customHeight="1">
      <c r="A37" s="23" t="s">
        <v>104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</v>
      </c>
      <c r="AI37" s="23"/>
      <c r="AJ37" s="22">
        <f t="shared" si="17"/>
        <v>0</v>
      </c>
      <c r="AK37" s="21">
        <f t="shared" si="18"/>
        <v>0</v>
      </c>
      <c r="AL37" s="24">
        <f t="shared" si="15"/>
        <v>0</v>
      </c>
      <c r="AM37" s="2"/>
    </row>
    <row r="38" spans="1:39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  <c r="AM38" s="2"/>
    </row>
    <row r="39" spans="1:39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>
        <v>52.5</v>
      </c>
      <c r="G39" s="21">
        <f t="shared" si="1"/>
        <v>1.155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1.155</v>
      </c>
      <c r="AI39" s="23"/>
      <c r="AJ39" s="22">
        <f t="shared" si="17"/>
        <v>0</v>
      </c>
      <c r="AK39" s="21">
        <f t="shared" si="18"/>
        <v>52.5</v>
      </c>
      <c r="AL39" s="24">
        <f t="shared" si="15"/>
        <v>0</v>
      </c>
      <c r="AM39" s="2"/>
    </row>
    <row r="40" spans="1:39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>
        <v>18.7</v>
      </c>
      <c r="U40" s="21">
        <f t="shared" si="8"/>
        <v>0.41099999999999998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0.41099999999999998</v>
      </c>
      <c r="AI40" s="23"/>
      <c r="AJ40" s="22">
        <f t="shared" si="17"/>
        <v>0</v>
      </c>
      <c r="AK40" s="21">
        <f t="shared" si="18"/>
        <v>18.7</v>
      </c>
      <c r="AL40" s="24">
        <f t="shared" si="15"/>
        <v>0</v>
      </c>
      <c r="AM40" s="2"/>
    </row>
    <row r="41" spans="1:39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/>
      <c r="U41" s="21">
        <f t="shared" si="8"/>
        <v>0</v>
      </c>
      <c r="V41" s="23"/>
      <c r="W41" s="21">
        <f t="shared" si="9"/>
        <v>0</v>
      </c>
      <c r="X41" s="23">
        <v>309</v>
      </c>
      <c r="Y41" s="21">
        <f t="shared" si="10"/>
        <v>6.798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6.798</v>
      </c>
      <c r="AI41" s="23"/>
      <c r="AJ41" s="22">
        <f t="shared" si="17"/>
        <v>0</v>
      </c>
      <c r="AK41" s="21">
        <f t="shared" si="18"/>
        <v>309</v>
      </c>
      <c r="AL41" s="24">
        <f t="shared" si="15"/>
        <v>0</v>
      </c>
      <c r="AM41" s="2"/>
    </row>
    <row r="42" spans="1:39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  <c r="AM42" s="2"/>
    </row>
    <row r="43" spans="1:39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>
        <v>12.5</v>
      </c>
      <c r="M43" s="21">
        <f t="shared" si="4"/>
        <v>0.27500000000000002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11.9</v>
      </c>
      <c r="U43" s="21">
        <f t="shared" si="8"/>
        <v>0.26200000000000001</v>
      </c>
      <c r="V43" s="23">
        <v>21.43</v>
      </c>
      <c r="W43" s="21">
        <f t="shared" si="9"/>
        <v>0.47099999999999997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1.008</v>
      </c>
      <c r="AI43" s="23"/>
      <c r="AJ43" s="22"/>
      <c r="AK43" s="21">
        <f t="shared" si="18"/>
        <v>45.83</v>
      </c>
      <c r="AL43" s="24"/>
      <c r="AM43" s="2"/>
    </row>
    <row r="44" spans="1:39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/>
      <c r="U44" s="21">
        <f t="shared" si="8"/>
        <v>0</v>
      </c>
      <c r="V44" s="23">
        <v>56</v>
      </c>
      <c r="W44" s="21">
        <f t="shared" si="9"/>
        <v>1.232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1.232</v>
      </c>
      <c r="AI44" s="23"/>
      <c r="AJ44" s="22"/>
      <c r="AK44" s="21">
        <f t="shared" si="18"/>
        <v>56</v>
      </c>
      <c r="AL44" s="24"/>
      <c r="AM44" s="2"/>
    </row>
    <row r="45" spans="1:39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>
        <v>57.4</v>
      </c>
      <c r="M45" s="21">
        <f t="shared" si="4"/>
        <v>1.2629999999999999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1.2629999999999999</v>
      </c>
      <c r="AI45" s="23"/>
      <c r="AJ45" s="22"/>
      <c r="AK45" s="21">
        <f t="shared" si="18"/>
        <v>57.4</v>
      </c>
      <c r="AL45" s="24"/>
      <c r="AM45" s="2"/>
    </row>
    <row r="46" spans="1:39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>
        <v>7.2</v>
      </c>
      <c r="M46" s="21">
        <f t="shared" si="4"/>
        <v>0.158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>
        <v>9.6</v>
      </c>
      <c r="W46" s="21">
        <f t="shared" si="9"/>
        <v>0.21099999999999999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0.36899999999999999</v>
      </c>
      <c r="AI46" s="23"/>
      <c r="AJ46" s="22"/>
      <c r="AK46" s="21">
        <f t="shared" si="18"/>
        <v>16.8</v>
      </c>
      <c r="AL46" s="24"/>
      <c r="AM46" s="2"/>
    </row>
    <row r="47" spans="1:39" ht="30.75" customHeight="1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>
        <v>45.4</v>
      </c>
      <c r="AE47" s="21">
        <f t="shared" si="13"/>
        <v>0.999</v>
      </c>
      <c r="AF47" s="23"/>
      <c r="AG47" s="21">
        <f t="shared" si="14"/>
        <v>0</v>
      </c>
      <c r="AH47" s="71">
        <f t="shared" si="16"/>
        <v>0.999</v>
      </c>
      <c r="AI47" s="23"/>
      <c r="AJ47" s="22"/>
      <c r="AK47" s="21">
        <f t="shared" si="18"/>
        <v>45.4</v>
      </c>
      <c r="AL47" s="24"/>
      <c r="AM47" s="2"/>
    </row>
    <row r="48" spans="1:39" ht="30.75" customHeight="1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>
        <v>0.5</v>
      </c>
      <c r="K48" s="21">
        <f t="shared" si="3"/>
        <v>1.0999999999999999E-2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1.0999999999999999E-2</v>
      </c>
      <c r="AI48" s="23"/>
      <c r="AJ48" s="22"/>
      <c r="AK48" s="21">
        <f t="shared" si="18"/>
        <v>0.5</v>
      </c>
      <c r="AL48" s="24"/>
      <c r="AM48" s="2"/>
    </row>
    <row r="49" spans="1:45" ht="30.75" customHeight="1">
      <c r="A49" s="23" t="s">
        <v>105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>
        <v>8</v>
      </c>
      <c r="K49" s="21">
        <f t="shared" si="3"/>
        <v>0.17599999999999999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0.17599999999999999</v>
      </c>
      <c r="AI49" s="23"/>
      <c r="AJ49" s="22"/>
      <c r="AK49" s="21">
        <f t="shared" si="18"/>
        <v>8</v>
      </c>
      <c r="AL49" s="24"/>
      <c r="AM49" s="2"/>
    </row>
    <row r="50" spans="1:45" ht="30.75" customHeight="1">
      <c r="A50" s="23" t="s">
        <v>107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>
        <v>5</v>
      </c>
      <c r="W50" s="21">
        <f t="shared" si="9"/>
        <v>0.11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>
        <v>0.2</v>
      </c>
      <c r="AE50" s="21">
        <f t="shared" si="13"/>
        <v>4.0000000000000001E-3</v>
      </c>
      <c r="AF50" s="23"/>
      <c r="AG50" s="21">
        <f t="shared" si="14"/>
        <v>0</v>
      </c>
      <c r="AH50" s="71">
        <f t="shared" si="16"/>
        <v>0.114</v>
      </c>
      <c r="AI50" s="23"/>
      <c r="AJ50" s="22"/>
      <c r="AK50" s="21">
        <f t="shared" si="18"/>
        <v>5.2</v>
      </c>
      <c r="AL50" s="24"/>
      <c r="AM50" s="2"/>
    </row>
    <row r="51" spans="1:45" ht="30.75" customHeight="1">
      <c r="A51" s="23" t="s">
        <v>176</v>
      </c>
      <c r="B51" s="23"/>
      <c r="C51" s="20" t="s">
        <v>33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>$L$19*L51</f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  <c r="AM51" s="2"/>
    </row>
    <row r="52" spans="1:45" ht="30.75" customHeight="1">
      <c r="A52" s="23" t="s">
        <v>80</v>
      </c>
      <c r="B52" s="23"/>
      <c r="C52" s="23" t="s">
        <v>32</v>
      </c>
      <c r="D52" s="23">
        <v>16</v>
      </c>
      <c r="E52" s="21">
        <f t="shared" si="0"/>
        <v>0.35199999999999998</v>
      </c>
      <c r="F52" s="23"/>
      <c r="G52" s="21">
        <f t="shared" si="1"/>
        <v>0</v>
      </c>
      <c r="H52" s="23">
        <v>30</v>
      </c>
      <c r="I52" s="21">
        <f t="shared" si="2"/>
        <v>0.66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1.6719999999999999</v>
      </c>
      <c r="AI52" s="23"/>
      <c r="AJ52" s="22">
        <f t="shared" si="17"/>
        <v>0</v>
      </c>
      <c r="AK52" s="21">
        <f t="shared" si="18"/>
        <v>76</v>
      </c>
      <c r="AL52" s="24">
        <f t="shared" si="15"/>
        <v>0</v>
      </c>
      <c r="AM52" s="2"/>
    </row>
    <row r="53" spans="1:45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  <c r="AM53" s="2"/>
    </row>
    <row r="54" spans="1:45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  <c r="AM54" s="2"/>
    </row>
    <row r="55" spans="1:45" ht="30.75" customHeight="1">
      <c r="A55" s="23" t="s">
        <v>85</v>
      </c>
      <c r="B55" s="23"/>
      <c r="C55" s="23" t="s">
        <v>33</v>
      </c>
      <c r="D55" s="23"/>
      <c r="E55" s="21">
        <f>$D$19*D55</f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>
        <v>5.0000000000000001E-3</v>
      </c>
      <c r="U55" s="21">
        <f>$T$19*T55</f>
        <v>0.11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0.11</v>
      </c>
      <c r="AI55" s="23"/>
      <c r="AJ55" s="22">
        <f t="shared" si="17"/>
        <v>0</v>
      </c>
      <c r="AK55" s="21">
        <f>D55+F55+H55+J55+L55+N55+P55+R55+T55+V55+X55+Z55+AB55+AD55+AF55</f>
        <v>5.0000000000000001E-3</v>
      </c>
      <c r="AL55" s="24">
        <f t="shared" si="15"/>
        <v>0</v>
      </c>
      <c r="AM55" s="2"/>
    </row>
    <row r="56" spans="1:45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0</v>
      </c>
      <c r="AI56" s="23"/>
      <c r="AJ56" s="22">
        <f t="shared" si="17"/>
        <v>0</v>
      </c>
      <c r="AK56" s="21">
        <f t="shared" si="18"/>
        <v>0</v>
      </c>
      <c r="AL56" s="24">
        <f t="shared" si="15"/>
        <v>0</v>
      </c>
      <c r="AM56" s="2"/>
    </row>
    <row r="57" spans="1:45" s="39" customFormat="1" ht="30.75" customHeight="1">
      <c r="A57" s="23" t="s">
        <v>114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/>
      <c r="U57" s="21">
        <f t="shared" si="8"/>
        <v>0</v>
      </c>
      <c r="V57" s="23">
        <v>0.02</v>
      </c>
      <c r="W57" s="72">
        <f t="shared" si="9"/>
        <v>4.0000000000000002E-4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</v>
      </c>
      <c r="AI57" s="23"/>
      <c r="AJ57" s="22">
        <f t="shared" si="17"/>
        <v>0</v>
      </c>
      <c r="AK57" s="21">
        <f t="shared" si="18"/>
        <v>0.02</v>
      </c>
      <c r="AL57" s="24">
        <f t="shared" si="15"/>
        <v>0</v>
      </c>
      <c r="AM57" s="2"/>
    </row>
    <row r="58" spans="1:45" s="39" customFormat="1" ht="30.75" customHeight="1">
      <c r="A58" s="23" t="s">
        <v>101</v>
      </c>
      <c r="B58" s="23"/>
      <c r="C58" s="23"/>
      <c r="D58" s="23">
        <v>6</v>
      </c>
      <c r="E58" s="21">
        <f t="shared" si="0"/>
        <v>0.13200000000000001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>
        <v>4.5</v>
      </c>
      <c r="M58" s="21">
        <f t="shared" si="4"/>
        <v>9.9000000000000005E-2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>
        <v>5</v>
      </c>
      <c r="U58" s="21">
        <f t="shared" si="8"/>
        <v>0.11</v>
      </c>
      <c r="V58" s="23">
        <v>10</v>
      </c>
      <c r="W58" s="21">
        <f t="shared" si="9"/>
        <v>0.22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0.56100000000000005</v>
      </c>
      <c r="AI58" s="23"/>
      <c r="AJ58" s="22">
        <f t="shared" si="17"/>
        <v>0</v>
      </c>
      <c r="AK58" s="21">
        <f t="shared" si="18"/>
        <v>25.5</v>
      </c>
      <c r="AL58" s="24">
        <v>0.08</v>
      </c>
      <c r="AM58" s="13"/>
      <c r="AN58" s="13"/>
      <c r="AO58" s="13"/>
      <c r="AP58" s="13"/>
      <c r="AQ58" s="2"/>
    </row>
    <row r="59" spans="1:45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13"/>
      <c r="AP59" s="13"/>
      <c r="AQ59" s="13"/>
      <c r="AR59" s="13"/>
      <c r="AS59" s="2"/>
    </row>
    <row r="60" spans="1:45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8"/>
      <c r="AP63" s="28"/>
      <c r="AQ63" s="28"/>
      <c r="AR63" s="28"/>
      <c r="AS63" s="28"/>
    </row>
    <row r="64" spans="1:45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</row>
  </sheetData>
  <sheetProtection selectLockedCells="1" selectUnlockedCells="1"/>
  <mergeCells count="104">
    <mergeCell ref="AH15:AK17"/>
    <mergeCell ref="Q12:R12"/>
    <mergeCell ref="F12:G12"/>
    <mergeCell ref="AO12:AP13"/>
    <mergeCell ref="V20:W20"/>
    <mergeCell ref="T20:U20"/>
    <mergeCell ref="R20:S20"/>
    <mergeCell ref="P20:Q20"/>
    <mergeCell ref="AB19:AC19"/>
    <mergeCell ref="X17:Y17"/>
    <mergeCell ref="AB17:AC17"/>
    <mergeCell ref="R19:S19"/>
    <mergeCell ref="O12:P12"/>
    <mergeCell ref="AD19:AE19"/>
    <mergeCell ref="AF19:AG19"/>
    <mergeCell ref="V17:W17"/>
    <mergeCell ref="X19:Y19"/>
    <mergeCell ref="Z19:AA19"/>
    <mergeCell ref="N20:O20"/>
    <mergeCell ref="O13:P13"/>
    <mergeCell ref="Q13:R13"/>
    <mergeCell ref="AF17:AG17"/>
    <mergeCell ref="AF20:AG20"/>
    <mergeCell ref="AD20:AE20"/>
    <mergeCell ref="C15:C18"/>
    <mergeCell ref="B17:B18"/>
    <mergeCell ref="A17:A18"/>
    <mergeCell ref="H20:I20"/>
    <mergeCell ref="F20:G20"/>
    <mergeCell ref="D20:E20"/>
    <mergeCell ref="Z17:AA17"/>
    <mergeCell ref="D17:E17"/>
    <mergeCell ref="D16:Q16"/>
    <mergeCell ref="J17:K17"/>
    <mergeCell ref="L17:M17"/>
    <mergeCell ref="D19:E19"/>
    <mergeCell ref="F19:G19"/>
    <mergeCell ref="J19:K19"/>
    <mergeCell ref="L19:M19"/>
    <mergeCell ref="F17:G17"/>
    <mergeCell ref="X20:Y20"/>
    <mergeCell ref="N19:O19"/>
    <mergeCell ref="P19:Q19"/>
    <mergeCell ref="T19:U19"/>
    <mergeCell ref="V19:W19"/>
    <mergeCell ref="T17:U17"/>
    <mergeCell ref="Z20:AA20"/>
    <mergeCell ref="R16:AG16"/>
    <mergeCell ref="AD17:AE17"/>
    <mergeCell ref="N17:O17"/>
    <mergeCell ref="R17:S17"/>
    <mergeCell ref="P17:Q17"/>
    <mergeCell ref="AB20:AC20"/>
    <mergeCell ref="L20:M20"/>
    <mergeCell ref="J20:K20"/>
    <mergeCell ref="H17:I17"/>
    <mergeCell ref="H19:I19"/>
    <mergeCell ref="A1:L1"/>
    <mergeCell ref="A2:C2"/>
    <mergeCell ref="U3:AE3"/>
    <mergeCell ref="A5:P5"/>
    <mergeCell ref="AG6:AH6"/>
    <mergeCell ref="AG8:AH8"/>
    <mergeCell ref="AG7:AH7"/>
    <mergeCell ref="A7:E7"/>
    <mergeCell ref="F7:G8"/>
    <mergeCell ref="H7:L8"/>
    <mergeCell ref="M7:N8"/>
    <mergeCell ref="O7:P8"/>
    <mergeCell ref="C8:E8"/>
    <mergeCell ref="C12:E12"/>
    <mergeCell ref="AG9:AH11"/>
    <mergeCell ref="M10:N10"/>
    <mergeCell ref="B10:E10"/>
    <mergeCell ref="T9:AF11"/>
    <mergeCell ref="H12:L12"/>
    <mergeCell ref="M12:N12"/>
    <mergeCell ref="H13:L13"/>
    <mergeCell ref="M13:N13"/>
    <mergeCell ref="H9:L9"/>
    <mergeCell ref="A15:B16"/>
    <mergeCell ref="AO11:AP11"/>
    <mergeCell ref="M9:N9"/>
    <mergeCell ref="O9:P9"/>
    <mergeCell ref="B9:E9"/>
    <mergeCell ref="H10:J10"/>
    <mergeCell ref="K10:L10"/>
    <mergeCell ref="H11:J11"/>
    <mergeCell ref="AJ5:AK5"/>
    <mergeCell ref="AO8:AP8"/>
    <mergeCell ref="Q7:R8"/>
    <mergeCell ref="B11:E11"/>
    <mergeCell ref="O10:P10"/>
    <mergeCell ref="Q10:R10"/>
    <mergeCell ref="F11:G11"/>
    <mergeCell ref="Q9:R9"/>
    <mergeCell ref="Q11:R11"/>
    <mergeCell ref="M11:N11"/>
    <mergeCell ref="O11:P11"/>
    <mergeCell ref="F10:G10"/>
    <mergeCell ref="AO9:AP9"/>
    <mergeCell ref="AO10:AP10"/>
    <mergeCell ref="K11:L11"/>
    <mergeCell ref="F9:G9"/>
  </mergeCells>
  <phoneticPr fontId="0" type="noConversion"/>
  <pageMargins left="0.11811023622047245" right="0.11811023622047245" top="7.874015748031496E-2" bottom="0.19685039370078741" header="0.51181102362204722" footer="0.51181102362204722"/>
  <pageSetup paperSize="9" scale="31" firstPageNumber="0" orientation="landscape" horizontalDpi="300" verticalDpi="300" r:id="rId1"/>
  <headerFooter alignWithMargins="0"/>
  <rowBreaks count="1" manualBreakCount="1">
    <brk id="73" max="16383" man="1"/>
  </rowBreaks>
  <colBreaks count="1" manualBreakCount="1">
    <brk id="38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L64"/>
  <sheetViews>
    <sheetView topLeftCell="A2" zoomScale="50" zoomScaleNormal="50" workbookViewId="0">
      <selection activeCell="D21" sqref="D21:D58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120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93</v>
      </c>
      <c r="E17" s="100"/>
      <c r="F17" s="126" t="s">
        <v>80</v>
      </c>
      <c r="G17" s="100"/>
      <c r="H17" s="126" t="s">
        <v>94</v>
      </c>
      <c r="I17" s="100"/>
      <c r="J17" s="126" t="s">
        <v>199</v>
      </c>
      <c r="K17" s="100"/>
      <c r="L17" s="134"/>
      <c r="M17" s="134"/>
      <c r="N17" s="126"/>
      <c r="O17" s="100"/>
      <c r="P17" s="126"/>
      <c r="Q17" s="133"/>
      <c r="R17" s="99" t="s">
        <v>160</v>
      </c>
      <c r="S17" s="100"/>
      <c r="T17" s="99" t="s">
        <v>200</v>
      </c>
      <c r="U17" s="100"/>
      <c r="V17" s="99" t="s">
        <v>95</v>
      </c>
      <c r="W17" s="100"/>
      <c r="X17" s="126" t="s">
        <v>96</v>
      </c>
      <c r="Y17" s="100"/>
      <c r="Z17" s="126" t="s">
        <v>81</v>
      </c>
      <c r="AA17" s="100"/>
      <c r="AB17" s="132" t="s">
        <v>97</v>
      </c>
      <c r="AC17" s="132"/>
      <c r="AD17" s="126"/>
      <c r="AE17" s="100"/>
      <c r="AF17" s="126"/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216</v>
      </c>
      <c r="E20" s="96"/>
      <c r="F20" s="95">
        <v>60</v>
      </c>
      <c r="G20" s="96"/>
      <c r="H20" s="95">
        <v>200</v>
      </c>
      <c r="I20" s="96"/>
      <c r="J20" s="95">
        <v>30</v>
      </c>
      <c r="K20" s="96"/>
      <c r="L20" s="95"/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 t="s">
        <v>178</v>
      </c>
      <c r="W20" s="96"/>
      <c r="X20" s="95">
        <v>30</v>
      </c>
      <c r="Y20" s="96"/>
      <c r="Z20" s="95">
        <v>30</v>
      </c>
      <c r="AA20" s="96"/>
      <c r="AB20" s="95">
        <v>200</v>
      </c>
      <c r="AC20" s="96"/>
      <c r="AD20" s="95"/>
      <c r="AE20" s="96"/>
      <c r="AF20" s="95"/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/>
      <c r="E21" s="21">
        <f t="shared" ref="E21:E58" si="0">$D$19*D21/1000</f>
        <v>0</v>
      </c>
      <c r="F21" s="20"/>
      <c r="G21" s="21">
        <f t="shared" ref="G21:G58" si="1">$F$19*F21/1000</f>
        <v>0</v>
      </c>
      <c r="H21" s="20">
        <v>100</v>
      </c>
      <c r="I21" s="21">
        <f t="shared" ref="I21:I58" si="2">$H$19*H21/1000</f>
        <v>2.2000000000000002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2.2000000000000002</v>
      </c>
      <c r="AI21" s="20"/>
      <c r="AJ21" s="22">
        <f>AH21*AI21</f>
        <v>0</v>
      </c>
      <c r="AK21" s="21">
        <f>D21+F21+H21+J21+L21+N21+P21+R21+T21+V21+X21+Z21+AB21+AD21+AF21</f>
        <v>100</v>
      </c>
      <c r="AL21" s="22">
        <f t="shared" ref="AL21:AL57" si="15">AI21*AK21</f>
        <v>0</v>
      </c>
    </row>
    <row r="22" spans="1:38" ht="30.75" customHeight="1">
      <c r="A22" s="23" t="s">
        <v>50</v>
      </c>
      <c r="B22" s="23"/>
      <c r="C22" s="23" t="s">
        <v>32</v>
      </c>
      <c r="D22" s="23">
        <v>207</v>
      </c>
      <c r="E22" s="21">
        <f t="shared" si="0"/>
        <v>4.5540000000000003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4.5540000000000003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207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8</v>
      </c>
      <c r="E23" s="21">
        <f t="shared" si="0"/>
        <v>0.17599999999999999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/>
      <c r="Y23" s="21">
        <f t="shared" si="10"/>
        <v>0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0.17599999999999999</v>
      </c>
      <c r="AI23" s="23"/>
      <c r="AJ23" s="22">
        <f t="shared" si="17"/>
        <v>0</v>
      </c>
      <c r="AK23" s="21">
        <f t="shared" si="18"/>
        <v>8</v>
      </c>
      <c r="AL23" s="24">
        <f t="shared" si="15"/>
        <v>0</v>
      </c>
    </row>
    <row r="24" spans="1:38" ht="30.75" customHeight="1">
      <c r="A24" s="23" t="s">
        <v>52</v>
      </c>
      <c r="B24" s="23"/>
      <c r="C24" s="23" t="s">
        <v>32</v>
      </c>
      <c r="D24" s="23">
        <v>9</v>
      </c>
      <c r="E24" s="21">
        <f t="shared" si="0"/>
        <v>0.19800000000000001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0.19800000000000001</v>
      </c>
      <c r="AI24" s="23"/>
      <c r="AJ24" s="22">
        <f t="shared" si="17"/>
        <v>0</v>
      </c>
      <c r="AK24" s="21">
        <f t="shared" si="18"/>
        <v>9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>
        <v>30</v>
      </c>
      <c r="E25" s="21">
        <f t="shared" si="0"/>
        <v>0.66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0.66</v>
      </c>
      <c r="AI25" s="23"/>
      <c r="AJ25" s="22"/>
      <c r="AK25" s="21">
        <f t="shared" si="18"/>
        <v>30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/>
      <c r="E26" s="21">
        <f t="shared" si="0"/>
        <v>0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1.8</v>
      </c>
      <c r="W26" s="21">
        <f t="shared" si="9"/>
        <v>0.04</v>
      </c>
      <c r="X26" s="23"/>
      <c r="Y26" s="21">
        <f t="shared" si="10"/>
        <v>0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7.2999999999999995E-2</v>
      </c>
      <c r="AI26" s="23"/>
      <c r="AJ26" s="22">
        <f t="shared" si="17"/>
        <v>0</v>
      </c>
      <c r="AK26" s="21">
        <f t="shared" si="18"/>
        <v>3.3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>
        <v>20</v>
      </c>
      <c r="I27" s="21">
        <f t="shared" si="2"/>
        <v>0.44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>
        <v>24</v>
      </c>
      <c r="AC27" s="21">
        <f t="shared" si="12"/>
        <v>0.52800000000000002</v>
      </c>
      <c r="AD27" s="23"/>
      <c r="AE27" s="21">
        <f t="shared" si="13"/>
        <v>0</v>
      </c>
      <c r="AF27" s="23"/>
      <c r="AG27" s="21">
        <f t="shared" si="14"/>
        <v>0</v>
      </c>
      <c r="AH27" s="71">
        <f t="shared" si="16"/>
        <v>0.96799999999999997</v>
      </c>
      <c r="AI27" s="23"/>
      <c r="AJ27" s="22">
        <f t="shared" si="17"/>
        <v>0</v>
      </c>
      <c r="AK27" s="21">
        <f t="shared" si="18"/>
        <v>44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>
        <v>18</v>
      </c>
      <c r="E28" s="21">
        <f t="shared" si="0"/>
        <v>0.39600000000000002</v>
      </c>
      <c r="F28" s="23"/>
      <c r="G28" s="21">
        <f t="shared" si="1"/>
        <v>0</v>
      </c>
      <c r="H28" s="23">
        <v>120</v>
      </c>
      <c r="I28" s="21">
        <f t="shared" si="2"/>
        <v>2.64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175</v>
      </c>
      <c r="U28" s="21">
        <f t="shared" si="8"/>
        <v>3.85</v>
      </c>
      <c r="V28" s="23"/>
      <c r="W28" s="21">
        <f t="shared" si="9"/>
        <v>0</v>
      </c>
      <c r="X28" s="23"/>
      <c r="Y28" s="21">
        <f t="shared" si="10"/>
        <v>0</v>
      </c>
      <c r="Z28" s="23"/>
      <c r="AA28" s="21">
        <f t="shared" si="11"/>
        <v>0</v>
      </c>
      <c r="AB28" s="23">
        <v>140</v>
      </c>
      <c r="AC28" s="21">
        <f t="shared" si="12"/>
        <v>3.08</v>
      </c>
      <c r="AD28" s="23"/>
      <c r="AE28" s="21">
        <f t="shared" si="13"/>
        <v>0</v>
      </c>
      <c r="AF28" s="23"/>
      <c r="AG28" s="21">
        <f t="shared" si="14"/>
        <v>0</v>
      </c>
      <c r="AH28" s="71">
        <f t="shared" si="16"/>
        <v>9.9659999999999993</v>
      </c>
      <c r="AI28" s="25"/>
      <c r="AJ28" s="22">
        <f t="shared" si="17"/>
        <v>0</v>
      </c>
      <c r="AK28" s="21">
        <f t="shared" si="18"/>
        <v>453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>
        <v>192</v>
      </c>
      <c r="W29" s="21">
        <f t="shared" si="9"/>
        <v>4.2240000000000002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4.2240000000000002</v>
      </c>
      <c r="AI29" s="23"/>
      <c r="AJ29" s="22">
        <f t="shared" si="17"/>
        <v>0</v>
      </c>
      <c r="AK29" s="21">
        <f t="shared" si="18"/>
        <v>192</v>
      </c>
      <c r="AL29" s="24">
        <f t="shared" si="15"/>
        <v>0</v>
      </c>
    </row>
    <row r="30" spans="1:38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</row>
    <row r="32" spans="1:38" s="39" customFormat="1" ht="30.75" customHeight="1">
      <c r="A32" s="23" t="s">
        <v>169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108</v>
      </c>
      <c r="B34" s="23"/>
      <c r="C34" s="23" t="s">
        <v>32</v>
      </c>
      <c r="D34" s="23">
        <v>9</v>
      </c>
      <c r="E34" s="21">
        <f t="shared" si="0"/>
        <v>0.19800000000000001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0.19800000000000001</v>
      </c>
      <c r="AI34" s="23"/>
      <c r="AJ34" s="22">
        <f t="shared" si="17"/>
        <v>0</v>
      </c>
      <c r="AK34" s="21">
        <f t="shared" si="18"/>
        <v>9</v>
      </c>
      <c r="AL34" s="24">
        <f t="shared" si="15"/>
        <v>0</v>
      </c>
    </row>
    <row r="35" spans="1:38" s="39" customFormat="1" ht="30.75" customHeight="1">
      <c r="A35" s="23" t="s">
        <v>62</v>
      </c>
      <c r="B35" s="23"/>
      <c r="C35" s="27" t="s">
        <v>32</v>
      </c>
      <c r="D35" s="27">
        <v>13.5</v>
      </c>
      <c r="E35" s="21">
        <f t="shared" si="0"/>
        <v>0.29699999999999999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0.29699999999999999</v>
      </c>
      <c r="AI35" s="23"/>
      <c r="AJ35" s="22">
        <f t="shared" si="17"/>
        <v>0</v>
      </c>
      <c r="AK35" s="21">
        <f t="shared" si="18"/>
        <v>13.5</v>
      </c>
      <c r="AL35" s="24">
        <f t="shared" si="15"/>
        <v>0</v>
      </c>
    </row>
    <row r="36" spans="1:38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110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>
        <v>20.25</v>
      </c>
      <c r="U37" s="21">
        <f t="shared" si="8"/>
        <v>0.44600000000000001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0.44600000000000001</v>
      </c>
      <c r="AI37" s="23"/>
      <c r="AJ37" s="22">
        <f t="shared" si="17"/>
        <v>0</v>
      </c>
      <c r="AK37" s="21">
        <f t="shared" si="18"/>
        <v>20.25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>
        <v>63</v>
      </c>
      <c r="W38" s="21">
        <f t="shared" si="9"/>
        <v>1.3859999999999999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1.3859999999999999</v>
      </c>
      <c r="AI38" s="23"/>
      <c r="AJ38" s="22">
        <f t="shared" si="17"/>
        <v>0</v>
      </c>
      <c r="AK38" s="21">
        <f t="shared" si="18"/>
        <v>63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83.33</v>
      </c>
      <c r="U41" s="21">
        <f t="shared" si="8"/>
        <v>1.833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1.833</v>
      </c>
      <c r="AI41" s="23"/>
      <c r="AJ41" s="22">
        <f t="shared" si="17"/>
        <v>0</v>
      </c>
      <c r="AK41" s="21">
        <f t="shared" si="18"/>
        <v>83.33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>
        <v>15</v>
      </c>
      <c r="W43" s="21">
        <f t="shared" si="9"/>
        <v>0.33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0.625</v>
      </c>
      <c r="AI43" s="23"/>
      <c r="AJ43" s="22"/>
      <c r="AK43" s="21">
        <f t="shared" si="18"/>
        <v>28.39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>
        <v>19.2</v>
      </c>
      <c r="W44" s="21">
        <f t="shared" si="9"/>
        <v>0.42199999999999999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0.752</v>
      </c>
      <c r="AI44" s="23"/>
      <c r="AJ44" s="22"/>
      <c r="AK44" s="21">
        <f t="shared" si="18"/>
        <v>34.200000000000003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>
        <v>4.32</v>
      </c>
      <c r="W46" s="21">
        <f t="shared" si="9"/>
        <v>9.5000000000000001E-2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9.5000000000000001E-2</v>
      </c>
      <c r="AI46" s="23"/>
      <c r="AJ46" s="22"/>
      <c r="AK46" s="21">
        <f t="shared" si="18"/>
        <v>4.32</v>
      </c>
      <c r="AL46" s="24"/>
    </row>
    <row r="47" spans="1:38" ht="30.75" customHeight="1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0</v>
      </c>
      <c r="AI47" s="23"/>
      <c r="AJ47" s="22"/>
      <c r="AK47" s="21">
        <f t="shared" si="18"/>
        <v>0</v>
      </c>
      <c r="AL47" s="24"/>
    </row>
    <row r="48" spans="1:38" ht="30.75" customHeight="1">
      <c r="A48" s="23" t="s">
        <v>109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5</v>
      </c>
      <c r="I48" s="21">
        <f t="shared" si="2"/>
        <v>0.11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0.11</v>
      </c>
      <c r="AI48" s="23"/>
      <c r="AJ48" s="22"/>
      <c r="AK48" s="21">
        <f t="shared" si="18"/>
        <v>5</v>
      </c>
      <c r="AL48" s="24"/>
    </row>
    <row r="49" spans="1:38" ht="30.75" customHeight="1">
      <c r="A49" s="23" t="s">
        <v>111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>
        <v>10</v>
      </c>
      <c r="AC49" s="21">
        <f t="shared" si="12"/>
        <v>0.22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0.22</v>
      </c>
      <c r="AI49" s="23"/>
      <c r="AJ49" s="22"/>
      <c r="AK49" s="21">
        <f t="shared" si="18"/>
        <v>10</v>
      </c>
      <c r="AL49" s="24"/>
    </row>
    <row r="50" spans="1:38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>
        <v>60</v>
      </c>
      <c r="AC50" s="21">
        <f t="shared" si="12"/>
        <v>1.32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1.32</v>
      </c>
      <c r="AI50" s="23"/>
      <c r="AJ50" s="22"/>
      <c r="AK50" s="21">
        <f t="shared" si="18"/>
        <v>60</v>
      </c>
      <c r="AL50" s="24"/>
    </row>
    <row r="51" spans="1:38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60</v>
      </c>
      <c r="G52" s="21">
        <f t="shared" si="1"/>
        <v>1.32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>
        <v>30</v>
      </c>
      <c r="Y52" s="21">
        <f t="shared" si="10"/>
        <v>0.66</v>
      </c>
      <c r="Z52" s="23"/>
      <c r="AA52" s="21">
        <f t="shared" si="11"/>
        <v>0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1.98</v>
      </c>
      <c r="AI52" s="23"/>
      <c r="AJ52" s="22">
        <f t="shared" si="17"/>
        <v>0</v>
      </c>
      <c r="AK52" s="21">
        <f t="shared" si="18"/>
        <v>90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>
        <v>30</v>
      </c>
      <c r="AA53" s="21">
        <f t="shared" si="11"/>
        <v>0.66</v>
      </c>
      <c r="AB53" s="23"/>
      <c r="AC53" s="21">
        <f t="shared" si="12"/>
        <v>0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85</v>
      </c>
      <c r="B55" s="23"/>
      <c r="C55" s="23" t="s">
        <v>33</v>
      </c>
      <c r="D55" s="23">
        <v>0.25</v>
      </c>
      <c r="E55" s="21">
        <f>$D$19*D55</f>
        <v>5.5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5.5</v>
      </c>
      <c r="AI55" s="23"/>
      <c r="AJ55" s="22">
        <f t="shared" si="17"/>
        <v>0</v>
      </c>
      <c r="AK55" s="21">
        <f t="shared" si="18"/>
        <v>0.25</v>
      </c>
      <c r="AL55" s="24">
        <f t="shared" si="15"/>
        <v>0</v>
      </c>
    </row>
    <row r="56" spans="1:38" ht="30.75" customHeight="1">
      <c r="A56" s="23" t="s">
        <v>162</v>
      </c>
      <c r="B56" s="23"/>
      <c r="C56" s="23" t="s">
        <v>33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>
        <v>1</v>
      </c>
      <c r="K56" s="21">
        <f>$J$19*J56</f>
        <v>22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22</v>
      </c>
      <c r="AI56" s="23"/>
      <c r="AJ56" s="22">
        <f t="shared" si="17"/>
        <v>0</v>
      </c>
      <c r="AK56" s="21">
        <f t="shared" si="18"/>
        <v>1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12.6</v>
      </c>
      <c r="W57" s="21">
        <f t="shared" si="9"/>
        <v>0.27700000000000002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0.38700000000000001</v>
      </c>
      <c r="AI57" s="23"/>
      <c r="AJ57" s="22">
        <f t="shared" si="17"/>
        <v>0</v>
      </c>
      <c r="AK57" s="21">
        <f t="shared" si="18"/>
        <v>17.600000000000001</v>
      </c>
      <c r="AL57" s="24">
        <f t="shared" si="15"/>
        <v>0</v>
      </c>
    </row>
    <row r="58" spans="1:38" s="39" customFormat="1" ht="30.75" customHeight="1">
      <c r="A58" s="23"/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</v>
      </c>
      <c r="AI58" s="23"/>
      <c r="AJ58" s="22">
        <f t="shared" si="17"/>
        <v>0</v>
      </c>
      <c r="AK58" s="21">
        <f t="shared" si="18"/>
        <v>0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sheetProtection selectLockedCells="1" selectUnlockedCells="1"/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Q11:R11"/>
    <mergeCell ref="T9:AF11"/>
    <mergeCell ref="C12:E12"/>
    <mergeCell ref="F12:G12"/>
    <mergeCell ref="H12:L12"/>
    <mergeCell ref="M12:N12"/>
    <mergeCell ref="O12:P12"/>
    <mergeCell ref="AG9:AH11"/>
    <mergeCell ref="H10:J10"/>
    <mergeCell ref="K10:L10"/>
    <mergeCell ref="M10:N10"/>
    <mergeCell ref="O10:P10"/>
    <mergeCell ref="Q10:R10"/>
    <mergeCell ref="H11:J11"/>
    <mergeCell ref="K11:L11"/>
    <mergeCell ref="Q12:R12"/>
    <mergeCell ref="H13:L13"/>
    <mergeCell ref="M13:N13"/>
    <mergeCell ref="B10:E10"/>
    <mergeCell ref="F10:G10"/>
    <mergeCell ref="AH15:AK17"/>
    <mergeCell ref="D16:Q16"/>
    <mergeCell ref="R16:AG16"/>
    <mergeCell ref="A17:A18"/>
    <mergeCell ref="Q13:R13"/>
    <mergeCell ref="R17:S17"/>
    <mergeCell ref="T17:U17"/>
    <mergeCell ref="V17:W17"/>
    <mergeCell ref="X17:Y17"/>
    <mergeCell ref="B17:B18"/>
    <mergeCell ref="D17:E17"/>
    <mergeCell ref="J17:K17"/>
    <mergeCell ref="L17:M17"/>
    <mergeCell ref="N17:O17"/>
    <mergeCell ref="P17:Q17"/>
    <mergeCell ref="F17:G17"/>
    <mergeCell ref="H17:I17"/>
    <mergeCell ref="Z17:AA17"/>
    <mergeCell ref="AB17:AC17"/>
    <mergeCell ref="AD17:AE17"/>
    <mergeCell ref="AF17:AG17"/>
    <mergeCell ref="AB19:AC19"/>
    <mergeCell ref="AD19:AE19"/>
    <mergeCell ref="AF19:AG19"/>
    <mergeCell ref="AF20:AG20"/>
    <mergeCell ref="AD20:AE20"/>
    <mergeCell ref="AB20:AC20"/>
    <mergeCell ref="P19:Q19"/>
    <mergeCell ref="R19:S19"/>
    <mergeCell ref="T19:U19"/>
    <mergeCell ref="V19:W19"/>
    <mergeCell ref="X19:Y19"/>
    <mergeCell ref="Z19:AA19"/>
    <mergeCell ref="Z20:AA20"/>
    <mergeCell ref="X20:Y20"/>
    <mergeCell ref="V20:W20"/>
    <mergeCell ref="T20:U20"/>
    <mergeCell ref="R20:S20"/>
    <mergeCell ref="P20:Q20"/>
    <mergeCell ref="B11:E11"/>
    <mergeCell ref="F11:G11"/>
    <mergeCell ref="J20:K20"/>
    <mergeCell ref="H20:I20"/>
    <mergeCell ref="F20:G20"/>
    <mergeCell ref="D20:E20"/>
    <mergeCell ref="O13:P13"/>
    <mergeCell ref="M11:N11"/>
    <mergeCell ref="O11:P11"/>
    <mergeCell ref="D19:E19"/>
    <mergeCell ref="F19:G19"/>
    <mergeCell ref="H19:I19"/>
    <mergeCell ref="J19:K19"/>
    <mergeCell ref="L19:M19"/>
    <mergeCell ref="N19:O19"/>
    <mergeCell ref="N20:O20"/>
    <mergeCell ref="L20:M20"/>
    <mergeCell ref="A15:B16"/>
    <mergeCell ref="C15:C18"/>
  </mergeCells>
  <phoneticPr fontId="0" type="noConversion"/>
  <pageMargins left="0.11811023622047245" right="0.11811023622047245" top="0.15748031496062992" bottom="0.15748031496062992" header="0.51181102362204722" footer="0.51181102362204722"/>
  <pageSetup paperSize="9" scale="3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64"/>
  <sheetViews>
    <sheetView topLeftCell="A4" zoomScale="50" zoomScaleNormal="50" workbookViewId="0">
      <selection activeCell="AD24" sqref="AD24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119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98</v>
      </c>
      <c r="E17" s="100"/>
      <c r="F17" s="126" t="s">
        <v>80</v>
      </c>
      <c r="G17" s="100"/>
      <c r="H17" s="126" t="s">
        <v>82</v>
      </c>
      <c r="I17" s="100"/>
      <c r="J17" s="126" t="s">
        <v>201</v>
      </c>
      <c r="K17" s="100"/>
      <c r="L17" s="134" t="s">
        <v>169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167</v>
      </c>
      <c r="U17" s="100"/>
      <c r="V17" s="99" t="s">
        <v>180</v>
      </c>
      <c r="W17" s="100"/>
      <c r="X17" s="126" t="s">
        <v>100</v>
      </c>
      <c r="Y17" s="100"/>
      <c r="Z17" s="126" t="s">
        <v>80</v>
      </c>
      <c r="AA17" s="100"/>
      <c r="AB17" s="132" t="s">
        <v>81</v>
      </c>
      <c r="AC17" s="132"/>
      <c r="AD17" s="126" t="s">
        <v>207</v>
      </c>
      <c r="AE17" s="100"/>
      <c r="AF17" s="126"/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146</v>
      </c>
      <c r="E20" s="96"/>
      <c r="F20" s="95">
        <v>30</v>
      </c>
      <c r="G20" s="96"/>
      <c r="H20" s="95">
        <v>200</v>
      </c>
      <c r="I20" s="96"/>
      <c r="J20" s="95">
        <v>115</v>
      </c>
      <c r="K20" s="96"/>
      <c r="L20" s="95">
        <v>15</v>
      </c>
      <c r="M20" s="96"/>
      <c r="N20" s="95"/>
      <c r="O20" s="96"/>
      <c r="P20" s="95"/>
      <c r="Q20" s="97"/>
      <c r="R20" s="98">
        <v>100</v>
      </c>
      <c r="S20" s="96"/>
      <c r="T20" s="95" t="s">
        <v>179</v>
      </c>
      <c r="U20" s="96"/>
      <c r="V20" s="95" t="s">
        <v>181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>
        <v>100</v>
      </c>
      <c r="E21" s="21">
        <f t="shared" ref="E21:E58" si="0">$D$19*D21/1000</f>
        <v>2.2000000000000002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>
        <v>20</v>
      </c>
      <c r="W21" s="21">
        <f t="shared" ref="W21:W58" si="9">$V$19*V21/1000</f>
        <v>0.44</v>
      </c>
      <c r="X21" s="20">
        <v>28.8</v>
      </c>
      <c r="Y21" s="21">
        <f t="shared" ref="Y21:Y58" si="10">$X$19*X21/1000</f>
        <v>0.63400000000000001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3.274</v>
      </c>
      <c r="AI21" s="20"/>
      <c r="AJ21" s="22">
        <f>AH21*AI21</f>
        <v>0</v>
      </c>
      <c r="AK21" s="21">
        <f>D21+F21+H21+J21+L21+N21+P21+R21+T21+V21+X21+Z21+AB21+AD21+AF21</f>
        <v>148.80000000000001</v>
      </c>
      <c r="AL21" s="22">
        <f t="shared" ref="AL21:AL57" si="15">AI21*AK21</f>
        <v>0</v>
      </c>
    </row>
    <row r="22" spans="1:38" ht="30.75" customHeight="1">
      <c r="A22" s="23" t="s">
        <v>169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>
        <v>16</v>
      </c>
      <c r="M22" s="21">
        <f t="shared" si="4"/>
        <v>0.35199999999999998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>E22+G22+I22+K22+M22+O22+Q22+S22+U22+W22+Y22+AA22+AC22+AE22+AG22</f>
        <v>0.35199999999999998</v>
      </c>
      <c r="AI22" s="23"/>
      <c r="AJ22" s="22">
        <f t="shared" ref="AJ22:AJ58" si="16">AH22*AI22</f>
        <v>0</v>
      </c>
      <c r="AK22" s="21">
        <f>D22+F22+H22+J22+L22+N22+P22+R22+T22+V22+X22+Z22+AB22+AD22+AF22</f>
        <v>16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10.4</v>
      </c>
      <c r="Y23" s="21">
        <f t="shared" si="10"/>
        <v>0.22900000000000001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ref="AH23:AH58" si="17">E23+G23+I23+K23+M23+O23+Q23+S23+U23+W23+Y23+AA23+AC23+AE23+AG23</f>
        <v>0.33900000000000002</v>
      </c>
      <c r="AI23" s="23"/>
      <c r="AJ23" s="22">
        <f t="shared" si="16"/>
        <v>0</v>
      </c>
      <c r="AK23" s="21">
        <f t="shared" ref="AK23:AK58" si="18">D23+F23+H23+J23+L23+N23+P23+R23+T23+V23+X23+Z23+AB23+AD23+AF23</f>
        <v>15.4</v>
      </c>
      <c r="AL23" s="24">
        <f t="shared" si="15"/>
        <v>0</v>
      </c>
    </row>
    <row r="24" spans="1:38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>
        <v>5</v>
      </c>
      <c r="U24" s="21">
        <f t="shared" si="8"/>
        <v>0.11</v>
      </c>
      <c r="V24" s="23">
        <v>12.5</v>
      </c>
      <c r="W24" s="21">
        <f t="shared" si="9"/>
        <v>0.27500000000000002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7"/>
        <v>0.38500000000000001</v>
      </c>
      <c r="AI24" s="23"/>
      <c r="AJ24" s="22">
        <f t="shared" si="16"/>
        <v>0</v>
      </c>
      <c r="AK24" s="21">
        <f t="shared" si="18"/>
        <v>17.5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7"/>
        <v>0</v>
      </c>
      <c r="AI25" s="23"/>
      <c r="AJ25" s="22"/>
      <c r="AK25" s="21">
        <f t="shared" si="18"/>
        <v>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>
        <v>0.9</v>
      </c>
      <c r="E26" s="21">
        <f t="shared" si="0"/>
        <v>0.02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0.5</v>
      </c>
      <c r="W26" s="21">
        <f t="shared" si="9"/>
        <v>1.0999999999999999E-2</v>
      </c>
      <c r="X26" s="23">
        <v>1.2</v>
      </c>
      <c r="Y26" s="21">
        <f t="shared" si="10"/>
        <v>2.5999999999999999E-2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7"/>
        <v>0.09</v>
      </c>
      <c r="AI26" s="23"/>
      <c r="AJ26" s="22">
        <f t="shared" si="16"/>
        <v>0</v>
      </c>
      <c r="AK26" s="21">
        <f t="shared" si="18"/>
        <v>4.0999999999999996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>
        <v>11</v>
      </c>
      <c r="E27" s="21">
        <f t="shared" si="0"/>
        <v>0.24199999999999999</v>
      </c>
      <c r="F27" s="23"/>
      <c r="G27" s="21">
        <f t="shared" si="1"/>
        <v>0</v>
      </c>
      <c r="H27" s="23">
        <v>15</v>
      </c>
      <c r="I27" s="21">
        <f t="shared" si="2"/>
        <v>0.33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>
        <v>2.5</v>
      </c>
      <c r="U27" s="21">
        <f t="shared" si="8"/>
        <v>5.5E-2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20</v>
      </c>
      <c r="AE27" s="21">
        <f t="shared" si="13"/>
        <v>0.44</v>
      </c>
      <c r="AF27" s="23"/>
      <c r="AG27" s="21">
        <f t="shared" si="14"/>
        <v>0</v>
      </c>
      <c r="AH27" s="71">
        <f t="shared" si="17"/>
        <v>1.0669999999999999</v>
      </c>
      <c r="AI27" s="23"/>
      <c r="AJ27" s="22">
        <f t="shared" si="16"/>
        <v>0</v>
      </c>
      <c r="AK27" s="21">
        <f t="shared" si="18"/>
        <v>48.5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>
        <v>75</v>
      </c>
      <c r="E28" s="21">
        <f t="shared" si="0"/>
        <v>1.65</v>
      </c>
      <c r="F28" s="23"/>
      <c r="G28" s="21">
        <f t="shared" si="1"/>
        <v>0</v>
      </c>
      <c r="H28" s="23">
        <v>204</v>
      </c>
      <c r="I28" s="21">
        <f t="shared" si="2"/>
        <v>4.4880000000000004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150</v>
      </c>
      <c r="U28" s="21">
        <f t="shared" si="8"/>
        <v>3.3</v>
      </c>
      <c r="V28" s="23">
        <v>37.5</v>
      </c>
      <c r="W28" s="21">
        <f t="shared" si="9"/>
        <v>0.82499999999999996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>
        <v>200</v>
      </c>
      <c r="AE28" s="21">
        <f t="shared" si="13"/>
        <v>4.4000000000000004</v>
      </c>
      <c r="AF28" s="23"/>
      <c r="AG28" s="21">
        <f t="shared" si="14"/>
        <v>0</v>
      </c>
      <c r="AH28" s="71">
        <f t="shared" si="17"/>
        <v>14.663</v>
      </c>
      <c r="AI28" s="25"/>
      <c r="AJ28" s="22">
        <f t="shared" si="16"/>
        <v>0</v>
      </c>
      <c r="AK28" s="21">
        <f t="shared" si="18"/>
        <v>666.5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7"/>
        <v>0</v>
      </c>
      <c r="AI29" s="23"/>
      <c r="AJ29" s="22">
        <f t="shared" si="16"/>
        <v>0</v>
      </c>
      <c r="AK29" s="21">
        <f t="shared" si="18"/>
        <v>0</v>
      </c>
      <c r="AL29" s="24">
        <f t="shared" si="15"/>
        <v>0</v>
      </c>
    </row>
    <row r="30" spans="1:38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7"/>
        <v>0</v>
      </c>
      <c r="AI30" s="23"/>
      <c r="AJ30" s="22">
        <f t="shared" si="16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66.11</v>
      </c>
      <c r="W31" s="21">
        <f t="shared" si="9"/>
        <v>1.454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7"/>
        <v>1.454</v>
      </c>
      <c r="AI31" s="23"/>
      <c r="AJ31" s="22">
        <f t="shared" si="16"/>
        <v>0</v>
      </c>
      <c r="AK31" s="21">
        <f t="shared" si="18"/>
        <v>66.11</v>
      </c>
      <c r="AL31" s="24">
        <f t="shared" si="15"/>
        <v>0</v>
      </c>
    </row>
    <row r="32" spans="1:38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7"/>
        <v>0</v>
      </c>
      <c r="AI32" s="23"/>
      <c r="AJ32" s="22">
        <f t="shared" si="16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7"/>
        <v>0</v>
      </c>
      <c r="AI33" s="23"/>
      <c r="AJ33" s="22">
        <f t="shared" si="16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107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>
        <v>0.2</v>
      </c>
      <c r="AE34" s="21">
        <f t="shared" si="13"/>
        <v>4.0000000000000001E-3</v>
      </c>
      <c r="AF34" s="23"/>
      <c r="AG34" s="21">
        <f t="shared" si="14"/>
        <v>0</v>
      </c>
      <c r="AH34" s="71">
        <f t="shared" si="17"/>
        <v>4.0000000000000001E-3</v>
      </c>
      <c r="AI34" s="23"/>
      <c r="AJ34" s="22">
        <f t="shared" si="16"/>
        <v>0</v>
      </c>
      <c r="AK34" s="21">
        <f t="shared" si="18"/>
        <v>0.2</v>
      </c>
      <c r="AL34" s="24">
        <f t="shared" si="15"/>
        <v>0</v>
      </c>
    </row>
    <row r="35" spans="1:38" s="39" customFormat="1" ht="30.75" customHeight="1">
      <c r="A35" s="23" t="s">
        <v>112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7"/>
        <v>0</v>
      </c>
      <c r="AI35" s="23"/>
      <c r="AJ35" s="22">
        <f t="shared" si="16"/>
        <v>0</v>
      </c>
      <c r="AK35" s="21">
        <f t="shared" si="18"/>
        <v>0</v>
      </c>
      <c r="AL35" s="24">
        <f t="shared" si="15"/>
        <v>0</v>
      </c>
    </row>
    <row r="36" spans="1:38" ht="30.75" customHeight="1">
      <c r="A36" s="23" t="s">
        <v>113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7"/>
        <v>0</v>
      </c>
      <c r="AI36" s="23"/>
      <c r="AJ36" s="22">
        <f t="shared" si="16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114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7"/>
        <v>0</v>
      </c>
      <c r="AI37" s="23"/>
      <c r="AJ37" s="22">
        <f t="shared" si="16"/>
        <v>0</v>
      </c>
      <c r="AK37" s="21">
        <f t="shared" si="18"/>
        <v>0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>
        <v>31</v>
      </c>
      <c r="E38" s="21">
        <f t="shared" si="0"/>
        <v>0.68200000000000005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7"/>
        <v>0.68200000000000005</v>
      </c>
      <c r="AI38" s="23"/>
      <c r="AJ38" s="22">
        <f t="shared" si="16"/>
        <v>0</v>
      </c>
      <c r="AK38" s="21">
        <f t="shared" si="18"/>
        <v>31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7"/>
        <v>0</v>
      </c>
      <c r="AI39" s="23"/>
      <c r="AJ39" s="22">
        <f t="shared" si="16"/>
        <v>0</v>
      </c>
      <c r="AK39" s="21">
        <f t="shared" si="18"/>
        <v>0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>
        <v>10.42</v>
      </c>
      <c r="W40" s="21">
        <f t="shared" si="9"/>
        <v>0.22900000000000001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7"/>
        <v>0.22900000000000001</v>
      </c>
      <c r="AI40" s="23"/>
      <c r="AJ40" s="22">
        <f t="shared" si="16"/>
        <v>0</v>
      </c>
      <c r="AK40" s="21">
        <f t="shared" si="18"/>
        <v>10.42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33.33</v>
      </c>
      <c r="U41" s="21">
        <f t="shared" si="8"/>
        <v>0.73299999999999998</v>
      </c>
      <c r="V41" s="23"/>
      <c r="W41" s="21">
        <f t="shared" si="9"/>
        <v>0</v>
      </c>
      <c r="X41" s="23">
        <v>264</v>
      </c>
      <c r="Y41" s="21">
        <f t="shared" si="10"/>
        <v>5.8079999999999998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7"/>
        <v>6.5410000000000004</v>
      </c>
      <c r="AI41" s="23"/>
      <c r="AJ41" s="22">
        <f t="shared" si="16"/>
        <v>0</v>
      </c>
      <c r="AK41" s="21">
        <f t="shared" si="18"/>
        <v>297.33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>
        <v>25</v>
      </c>
      <c r="U42" s="21">
        <f t="shared" si="8"/>
        <v>0.55000000000000004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7"/>
        <v>0.55000000000000004</v>
      </c>
      <c r="AI42" s="23"/>
      <c r="AJ42" s="22">
        <f t="shared" si="16"/>
        <v>0</v>
      </c>
      <c r="AK42" s="21">
        <f t="shared" si="18"/>
        <v>25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>
        <v>39.68</v>
      </c>
      <c r="W43" s="21">
        <f t="shared" si="9"/>
        <v>0.873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7"/>
        <v>1.1679999999999999</v>
      </c>
      <c r="AI43" s="23"/>
      <c r="AJ43" s="22"/>
      <c r="AK43" s="21">
        <f t="shared" si="18"/>
        <v>53.07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7"/>
        <v>0.33</v>
      </c>
      <c r="AI44" s="23"/>
      <c r="AJ44" s="22"/>
      <c r="AK44" s="21">
        <f t="shared" si="18"/>
        <v>15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>
        <v>53.33</v>
      </c>
      <c r="U45" s="21">
        <f t="shared" si="8"/>
        <v>1.173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7"/>
        <v>1.173</v>
      </c>
      <c r="AI45" s="23"/>
      <c r="AJ45" s="22"/>
      <c r="AK45" s="21">
        <f t="shared" si="18"/>
        <v>53.33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>
        <v>3.6</v>
      </c>
      <c r="U46" s="21">
        <f t="shared" si="8"/>
        <v>7.9000000000000001E-2</v>
      </c>
      <c r="V46" s="23">
        <v>2.4</v>
      </c>
      <c r="W46" s="21">
        <f t="shared" si="9"/>
        <v>5.2999999999999999E-2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7"/>
        <v>0.13200000000000001</v>
      </c>
      <c r="AI46" s="23"/>
      <c r="AJ46" s="22"/>
      <c r="AK46" s="21">
        <f t="shared" si="18"/>
        <v>6</v>
      </c>
      <c r="AL46" s="24"/>
    </row>
    <row r="47" spans="1:38" ht="30.75" customHeight="1">
      <c r="A47" s="23" t="s">
        <v>201</v>
      </c>
      <c r="B47" s="23"/>
      <c r="C47" s="20" t="s">
        <v>33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>
        <v>1</v>
      </c>
      <c r="K47" s="21">
        <f>$J$19*J47</f>
        <v>22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7"/>
        <v>22</v>
      </c>
      <c r="AI47" s="23"/>
      <c r="AJ47" s="22"/>
      <c r="AK47" s="21">
        <f t="shared" si="18"/>
        <v>1</v>
      </c>
      <c r="AL47" s="24"/>
    </row>
    <row r="48" spans="1:38" ht="30.75" customHeight="1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0.5</v>
      </c>
      <c r="I48" s="21">
        <f t="shared" si="2"/>
        <v>1.0999999999999999E-2</v>
      </c>
      <c r="J48" s="23"/>
      <c r="K48" s="21">
        <f>$J$19*J48</f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7"/>
        <v>1.0999999999999999E-2</v>
      </c>
      <c r="AI48" s="23"/>
      <c r="AJ48" s="22"/>
      <c r="AK48" s="21">
        <f t="shared" si="18"/>
        <v>0.5</v>
      </c>
      <c r="AL48" s="24"/>
    </row>
    <row r="49" spans="1:38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>
        <v>20</v>
      </c>
      <c r="AE49" s="21">
        <f t="shared" si="13"/>
        <v>0.44</v>
      </c>
      <c r="AF49" s="23"/>
      <c r="AG49" s="21">
        <f t="shared" si="14"/>
        <v>0</v>
      </c>
      <c r="AH49" s="71">
        <f t="shared" si="17"/>
        <v>0.44</v>
      </c>
      <c r="AI49" s="23"/>
      <c r="AJ49" s="22"/>
      <c r="AK49" s="21">
        <f t="shared" si="18"/>
        <v>20</v>
      </c>
      <c r="AL49" s="24"/>
    </row>
    <row r="50" spans="1:38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7"/>
        <v>0</v>
      </c>
      <c r="AI50" s="23"/>
      <c r="AJ50" s="22"/>
      <c r="AK50" s="21">
        <f t="shared" si="18"/>
        <v>0</v>
      </c>
      <c r="AL50" s="24"/>
    </row>
    <row r="51" spans="1:38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7"/>
        <v>0</v>
      </c>
      <c r="AI51" s="23"/>
      <c r="AJ51" s="22"/>
      <c r="AK51" s="21">
        <f t="shared" si="18"/>
        <v>0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13.33</v>
      </c>
      <c r="W52" s="21">
        <f t="shared" si="9"/>
        <v>0.29299999999999998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7"/>
        <v>1.613</v>
      </c>
      <c r="AI52" s="23"/>
      <c r="AJ52" s="22">
        <f t="shared" si="16"/>
        <v>0</v>
      </c>
      <c r="AK52" s="21">
        <f t="shared" si="18"/>
        <v>73.33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7"/>
        <v>0.66</v>
      </c>
      <c r="AI53" s="23"/>
      <c r="AJ53" s="22">
        <f t="shared" si="16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7"/>
        <v>2.5960000000000001</v>
      </c>
      <c r="AI54" s="23"/>
      <c r="AJ54" s="22">
        <f t="shared" si="16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85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7"/>
        <v>0</v>
      </c>
      <c r="AI55" s="23"/>
      <c r="AJ55" s="22">
        <f t="shared" si="16"/>
        <v>0</v>
      </c>
      <c r="AK55" s="21">
        <f t="shared" si="18"/>
        <v>0</v>
      </c>
      <c r="AL55" s="24">
        <f t="shared" si="15"/>
        <v>0</v>
      </c>
    </row>
    <row r="56" spans="1:38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7"/>
        <v>0</v>
      </c>
      <c r="AI56" s="23"/>
      <c r="AJ56" s="22">
        <f t="shared" si="16"/>
        <v>0</v>
      </c>
      <c r="AK56" s="21">
        <f t="shared" si="18"/>
        <v>0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10</v>
      </c>
      <c r="W57" s="21">
        <f t="shared" si="9"/>
        <v>0.22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7"/>
        <v>0.33</v>
      </c>
      <c r="AI57" s="23"/>
      <c r="AJ57" s="22">
        <f t="shared" si="16"/>
        <v>0</v>
      </c>
      <c r="AK57" s="21">
        <f t="shared" si="18"/>
        <v>15</v>
      </c>
      <c r="AL57" s="24">
        <f t="shared" si="15"/>
        <v>0</v>
      </c>
    </row>
    <row r="58" spans="1:38" s="39" customFormat="1" ht="30.75" customHeight="1">
      <c r="A58" s="23"/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7"/>
        <v>0</v>
      </c>
      <c r="AI58" s="23"/>
      <c r="AJ58" s="22">
        <f t="shared" si="16"/>
        <v>0</v>
      </c>
      <c r="AK58" s="21">
        <f t="shared" si="18"/>
        <v>0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H13:L13"/>
    <mergeCell ref="M13:N13"/>
    <mergeCell ref="O13:P13"/>
    <mergeCell ref="Q13:R13"/>
    <mergeCell ref="M11:N11"/>
    <mergeCell ref="O11:P11"/>
    <mergeCell ref="Q11:R11"/>
    <mergeCell ref="T9:AF11"/>
    <mergeCell ref="H12:L12"/>
    <mergeCell ref="M12:N12"/>
    <mergeCell ref="O12:P12"/>
    <mergeCell ref="AG9:AH11"/>
    <mergeCell ref="H10:J10"/>
    <mergeCell ref="K10:L10"/>
    <mergeCell ref="M10:N10"/>
    <mergeCell ref="O10:P10"/>
    <mergeCell ref="Q10:R10"/>
    <mergeCell ref="H11:J11"/>
    <mergeCell ref="K11:L11"/>
    <mergeCell ref="AH15:AK17"/>
    <mergeCell ref="D16:Q16"/>
    <mergeCell ref="R16:AG16"/>
    <mergeCell ref="A17:A18"/>
    <mergeCell ref="B17:B18"/>
    <mergeCell ref="D17:E17"/>
    <mergeCell ref="F17:G17"/>
    <mergeCell ref="H17:I17"/>
    <mergeCell ref="Q12:R12"/>
    <mergeCell ref="C12:E12"/>
    <mergeCell ref="F12:G12"/>
    <mergeCell ref="X17:Y17"/>
    <mergeCell ref="Z17:AA17"/>
    <mergeCell ref="AB17:AC17"/>
    <mergeCell ref="AD17:AE17"/>
    <mergeCell ref="AF17:AG17"/>
    <mergeCell ref="J17:K17"/>
    <mergeCell ref="L17:M17"/>
    <mergeCell ref="N17:O17"/>
    <mergeCell ref="P17:Q17"/>
    <mergeCell ref="R17:S17"/>
    <mergeCell ref="AF20:AG20"/>
    <mergeCell ref="AF19:AG19"/>
    <mergeCell ref="D20:E20"/>
    <mergeCell ref="F20:G20"/>
    <mergeCell ref="H20:I20"/>
    <mergeCell ref="J20:K20"/>
    <mergeCell ref="L20:M20"/>
    <mergeCell ref="X20:Y20"/>
    <mergeCell ref="V19:W19"/>
    <mergeCell ref="X19:Y19"/>
    <mergeCell ref="Z19:AA19"/>
    <mergeCell ref="AB19:AC19"/>
    <mergeCell ref="AD19:AE19"/>
    <mergeCell ref="Z20:AA20"/>
    <mergeCell ref="AB20:AC20"/>
    <mergeCell ref="AD20:AE20"/>
    <mergeCell ref="F19:G19"/>
    <mergeCell ref="H19:I19"/>
    <mergeCell ref="J19:K19"/>
    <mergeCell ref="L19:M19"/>
    <mergeCell ref="N19:O19"/>
    <mergeCell ref="P19:Q19"/>
    <mergeCell ref="R19:S19"/>
    <mergeCell ref="T19:U19"/>
    <mergeCell ref="B10:E10"/>
    <mergeCell ref="F10:G10"/>
    <mergeCell ref="B11:E11"/>
    <mergeCell ref="F11:G11"/>
    <mergeCell ref="D19:E19"/>
    <mergeCell ref="V20:W20"/>
    <mergeCell ref="N20:O20"/>
    <mergeCell ref="P20:Q20"/>
    <mergeCell ref="R20:S20"/>
    <mergeCell ref="T20:U20"/>
    <mergeCell ref="V17:W17"/>
    <mergeCell ref="T17:U17"/>
    <mergeCell ref="A15:B16"/>
    <mergeCell ref="C15:C18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64"/>
  <sheetViews>
    <sheetView topLeftCell="A10" zoomScale="50" zoomScaleNormal="50" workbookViewId="0">
      <selection activeCell="I35" sqref="I35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118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115</v>
      </c>
      <c r="E17" s="100"/>
      <c r="F17" s="126" t="s">
        <v>80</v>
      </c>
      <c r="G17" s="100"/>
      <c r="H17" s="126" t="s">
        <v>116</v>
      </c>
      <c r="I17" s="100"/>
      <c r="J17" s="126" t="s">
        <v>149</v>
      </c>
      <c r="K17" s="100"/>
      <c r="L17" s="134" t="s">
        <v>151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203</v>
      </c>
      <c r="U17" s="100"/>
      <c r="V17" s="99" t="s">
        <v>194</v>
      </c>
      <c r="W17" s="100"/>
      <c r="X17" s="126" t="s">
        <v>204</v>
      </c>
      <c r="Y17" s="100"/>
      <c r="Z17" s="126" t="s">
        <v>80</v>
      </c>
      <c r="AA17" s="100"/>
      <c r="AB17" s="132" t="s">
        <v>81</v>
      </c>
      <c r="AC17" s="132"/>
      <c r="AD17" s="126" t="s">
        <v>92</v>
      </c>
      <c r="AE17" s="100"/>
      <c r="AF17" s="126"/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202</v>
      </c>
      <c r="E20" s="96"/>
      <c r="F20" s="95">
        <v>30</v>
      </c>
      <c r="G20" s="96"/>
      <c r="H20" s="95">
        <v>200</v>
      </c>
      <c r="I20" s="96"/>
      <c r="J20" s="95">
        <v>120</v>
      </c>
      <c r="K20" s="96"/>
      <c r="L20" s="95">
        <v>60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100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/>
      <c r="E21" s="21">
        <f t="shared" ref="E21:E58" si="0">$D$19*D21/1000</f>
        <v>0</v>
      </c>
      <c r="F21" s="20"/>
      <c r="G21" s="21">
        <f t="shared" ref="G21:G58" si="1">$F$19*F21/1000</f>
        <v>0</v>
      </c>
      <c r="H21" s="20">
        <v>100</v>
      </c>
      <c r="I21" s="21">
        <f t="shared" ref="I21:I58" si="2">$H$19*H21/1000</f>
        <v>2.2000000000000002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2.2000000000000002</v>
      </c>
      <c r="AI21" s="20"/>
      <c r="AJ21" s="22">
        <f>AH21*AI21</f>
        <v>0</v>
      </c>
      <c r="AK21" s="21">
        <f>D21+F21+H21+J21+L21+N21+P21+R21+T21+V21+X21+Z21+AB21+AD21+AF21</f>
        <v>100</v>
      </c>
      <c r="AL21" s="22">
        <f t="shared" ref="AL21:AL57" si="15">AI21*AK21</f>
        <v>0</v>
      </c>
    </row>
    <row r="22" spans="1:38" ht="30.75" customHeight="1">
      <c r="A22" s="23" t="s">
        <v>50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0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6</v>
      </c>
      <c r="E23" s="21">
        <f t="shared" si="0"/>
        <v>0.13200000000000001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0.24199999999999999</v>
      </c>
      <c r="AI23" s="23"/>
      <c r="AJ23" s="22">
        <f t="shared" si="17"/>
        <v>0</v>
      </c>
      <c r="AK23" s="21">
        <f t="shared" si="18"/>
        <v>11</v>
      </c>
      <c r="AL23" s="24">
        <f t="shared" si="15"/>
        <v>0</v>
      </c>
    </row>
    <row r="24" spans="1:38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>
        <v>0.7</v>
      </c>
      <c r="E26" s="21">
        <f t="shared" si="0"/>
        <v>1.4999999999999999E-2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1</v>
      </c>
      <c r="W26" s="21">
        <f t="shared" si="9"/>
        <v>2.1999999999999999E-2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9.1999999999999998E-2</v>
      </c>
      <c r="AI26" s="23"/>
      <c r="AJ26" s="22">
        <f t="shared" si="17"/>
        <v>0</v>
      </c>
      <c r="AK26" s="21">
        <f t="shared" si="18"/>
        <v>4.2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>
        <v>20</v>
      </c>
      <c r="I27" s="21">
        <f t="shared" si="2"/>
        <v>0.44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24</v>
      </c>
      <c r="AE27" s="21">
        <f t="shared" si="13"/>
        <v>0.52800000000000002</v>
      </c>
      <c r="AF27" s="23"/>
      <c r="AG27" s="21">
        <f t="shared" si="14"/>
        <v>0</v>
      </c>
      <c r="AH27" s="71">
        <f t="shared" si="16"/>
        <v>0.96799999999999997</v>
      </c>
      <c r="AI27" s="23"/>
      <c r="AJ27" s="22">
        <f t="shared" si="17"/>
        <v>0</v>
      </c>
      <c r="AK27" s="21">
        <f t="shared" si="18"/>
        <v>44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/>
      <c r="E28" s="21">
        <f t="shared" si="0"/>
        <v>0</v>
      </c>
      <c r="F28" s="23"/>
      <c r="G28" s="21">
        <f t="shared" si="1"/>
        <v>0</v>
      </c>
      <c r="H28" s="23">
        <v>110</v>
      </c>
      <c r="I28" s="21">
        <f t="shared" si="2"/>
        <v>2.42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187.5</v>
      </c>
      <c r="U28" s="21">
        <f t="shared" si="8"/>
        <v>4.125</v>
      </c>
      <c r="V28" s="23">
        <v>24</v>
      </c>
      <c r="W28" s="21">
        <f t="shared" si="9"/>
        <v>0.52800000000000002</v>
      </c>
      <c r="X28" s="23">
        <v>124.25</v>
      </c>
      <c r="Y28" s="21">
        <f t="shared" si="10"/>
        <v>2.734</v>
      </c>
      <c r="Z28" s="23"/>
      <c r="AA28" s="21">
        <f t="shared" si="11"/>
        <v>0</v>
      </c>
      <c r="AB28" s="23"/>
      <c r="AC28" s="21">
        <f t="shared" si="12"/>
        <v>0</v>
      </c>
      <c r="AD28" s="23">
        <v>172</v>
      </c>
      <c r="AE28" s="21">
        <f t="shared" si="13"/>
        <v>3.7839999999999998</v>
      </c>
      <c r="AF28" s="23"/>
      <c r="AG28" s="21">
        <f t="shared" si="14"/>
        <v>0</v>
      </c>
      <c r="AH28" s="71">
        <f t="shared" si="16"/>
        <v>13.590999999999999</v>
      </c>
      <c r="AI28" s="25"/>
      <c r="AJ28" s="22">
        <f t="shared" si="17"/>
        <v>0</v>
      </c>
      <c r="AK28" s="21">
        <f t="shared" si="18"/>
        <v>617.75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</row>
    <row r="30" spans="1:38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>
        <v>74</v>
      </c>
      <c r="W31" s="21">
        <f t="shared" si="9"/>
        <v>1.6279999999999999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1.6279999999999999</v>
      </c>
      <c r="AI31" s="23"/>
      <c r="AJ31" s="22">
        <f t="shared" si="17"/>
        <v>0</v>
      </c>
      <c r="AK31" s="21">
        <f t="shared" si="18"/>
        <v>74</v>
      </c>
      <c r="AL31" s="24">
        <f t="shared" si="15"/>
        <v>0</v>
      </c>
    </row>
    <row r="32" spans="1:38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>
        <v>83.3</v>
      </c>
      <c r="Y34" s="21">
        <f t="shared" si="10"/>
        <v>1.833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1.833</v>
      </c>
      <c r="AI34" s="23"/>
      <c r="AJ34" s="22">
        <f t="shared" si="17"/>
        <v>0</v>
      </c>
      <c r="AK34" s="21">
        <f t="shared" si="18"/>
        <v>83.3</v>
      </c>
      <c r="AL34" s="24">
        <f t="shared" si="15"/>
        <v>0</v>
      </c>
    </row>
    <row r="35" spans="1:38" s="39" customFormat="1" ht="30.75" customHeight="1">
      <c r="A35" s="23" t="s">
        <v>107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>
        <v>0.2</v>
      </c>
      <c r="AE35" s="21">
        <f t="shared" si="13"/>
        <v>4.0000000000000001E-3</v>
      </c>
      <c r="AF35" s="27"/>
      <c r="AG35" s="21">
        <f t="shared" si="14"/>
        <v>0</v>
      </c>
      <c r="AH35" s="71">
        <f t="shared" si="16"/>
        <v>4.0000000000000001E-3</v>
      </c>
      <c r="AI35" s="23"/>
      <c r="AJ35" s="22">
        <f t="shared" si="17"/>
        <v>0</v>
      </c>
      <c r="AK35" s="21">
        <f t="shared" si="18"/>
        <v>0.2</v>
      </c>
      <c r="AL35" s="24">
        <f t="shared" si="15"/>
        <v>0</v>
      </c>
    </row>
    <row r="36" spans="1:38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102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>
        <v>10</v>
      </c>
      <c r="W37" s="21">
        <f t="shared" si="9"/>
        <v>0.22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0.22</v>
      </c>
      <c r="AI37" s="23"/>
      <c r="AJ37" s="22">
        <f t="shared" si="17"/>
        <v>0</v>
      </c>
      <c r="AK37" s="21">
        <f t="shared" si="18"/>
        <v>10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>
        <v>5</v>
      </c>
      <c r="U38" s="21">
        <f t="shared" si="8"/>
        <v>0.11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0.11</v>
      </c>
      <c r="AI38" s="23"/>
      <c r="AJ38" s="22">
        <f t="shared" si="17"/>
        <v>0</v>
      </c>
      <c r="AK38" s="21">
        <f t="shared" si="18"/>
        <v>5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>
        <v>42</v>
      </c>
      <c r="E39" s="21">
        <f t="shared" si="0"/>
        <v>0.92400000000000004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0.92400000000000004</v>
      </c>
      <c r="AI39" s="23"/>
      <c r="AJ39" s="22">
        <f t="shared" si="17"/>
        <v>0</v>
      </c>
      <c r="AK39" s="21">
        <f t="shared" si="18"/>
        <v>42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125</v>
      </c>
      <c r="U41" s="21">
        <f t="shared" si="8"/>
        <v>2.75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2.75</v>
      </c>
      <c r="AI41" s="23"/>
      <c r="AJ41" s="22">
        <f t="shared" si="17"/>
        <v>0</v>
      </c>
      <c r="AK41" s="21">
        <f t="shared" si="18"/>
        <v>125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12</v>
      </c>
      <c r="U43" s="21">
        <f t="shared" si="8"/>
        <v>0.26400000000000001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0.26400000000000001</v>
      </c>
      <c r="AI43" s="23"/>
      <c r="AJ43" s="22"/>
      <c r="AK43" s="21">
        <f t="shared" si="18"/>
        <v>12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13.33</v>
      </c>
      <c r="U44" s="21">
        <f t="shared" si="8"/>
        <v>0.29299999999999998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0.29299999999999998</v>
      </c>
      <c r="AI44" s="23"/>
      <c r="AJ44" s="22"/>
      <c r="AK44" s="21">
        <f t="shared" si="18"/>
        <v>13.33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</v>
      </c>
      <c r="AI46" s="23"/>
      <c r="AJ46" s="22"/>
      <c r="AK46" s="21">
        <f t="shared" si="18"/>
        <v>0</v>
      </c>
      <c r="AL46" s="24"/>
    </row>
    <row r="47" spans="1:38" ht="30.75" customHeight="1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>
        <v>45.4</v>
      </c>
      <c r="AE47" s="21">
        <f t="shared" si="13"/>
        <v>0.999</v>
      </c>
      <c r="AF47" s="23"/>
      <c r="AG47" s="21">
        <f t="shared" si="14"/>
        <v>0</v>
      </c>
      <c r="AH47" s="71">
        <f t="shared" si="16"/>
        <v>0.999</v>
      </c>
      <c r="AI47" s="23"/>
      <c r="AJ47" s="22"/>
      <c r="AK47" s="21">
        <f t="shared" si="18"/>
        <v>45.4</v>
      </c>
      <c r="AL47" s="24"/>
    </row>
    <row r="48" spans="1:38" ht="30.75" customHeight="1">
      <c r="A48" s="23" t="s">
        <v>124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4</v>
      </c>
      <c r="I48" s="21">
        <f t="shared" si="2"/>
        <v>8.7999999999999995E-2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8.7999999999999995E-2</v>
      </c>
      <c r="AI48" s="23"/>
      <c r="AJ48" s="22"/>
      <c r="AK48" s="21">
        <f t="shared" si="18"/>
        <v>4</v>
      </c>
      <c r="AL48" s="24"/>
    </row>
    <row r="49" spans="1:38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</v>
      </c>
      <c r="AI49" s="23"/>
      <c r="AJ49" s="22"/>
      <c r="AK49" s="21">
        <f t="shared" si="18"/>
        <v>0</v>
      </c>
      <c r="AL49" s="24"/>
    </row>
    <row r="50" spans="1:38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0</v>
      </c>
      <c r="AI50" s="23"/>
      <c r="AJ50" s="22"/>
      <c r="AK50" s="21">
        <f t="shared" si="18"/>
        <v>0</v>
      </c>
      <c r="AL50" s="24"/>
    </row>
    <row r="51" spans="1:38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30</v>
      </c>
      <c r="G52" s="21">
        <f t="shared" si="1"/>
        <v>0.66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18</v>
      </c>
      <c r="W52" s="21">
        <f t="shared" si="9"/>
        <v>0.39600000000000002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1.716</v>
      </c>
      <c r="AI52" s="23"/>
      <c r="AJ52" s="22">
        <f t="shared" si="17"/>
        <v>0</v>
      </c>
      <c r="AK52" s="21">
        <f t="shared" si="18"/>
        <v>78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182</v>
      </c>
      <c r="B55" s="23"/>
      <c r="C55" s="23" t="s">
        <v>33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>
        <v>1</v>
      </c>
      <c r="K55" s="21">
        <f>$J$19*J55</f>
        <v>22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22</v>
      </c>
      <c r="AI55" s="23"/>
      <c r="AJ55" s="22">
        <f t="shared" si="17"/>
        <v>0</v>
      </c>
      <c r="AK55" s="21">
        <f t="shared" si="18"/>
        <v>1</v>
      </c>
      <c r="AL55" s="24">
        <f t="shared" si="15"/>
        <v>0</v>
      </c>
    </row>
    <row r="56" spans="1:38" ht="30.75" customHeight="1">
      <c r="A56" s="23" t="s">
        <v>152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>
        <v>60</v>
      </c>
      <c r="M56" s="21">
        <f t="shared" si="4"/>
        <v>1.32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1.32</v>
      </c>
      <c r="AI56" s="23"/>
      <c r="AJ56" s="22">
        <f t="shared" si="17"/>
        <v>0</v>
      </c>
      <c r="AK56" s="21">
        <f t="shared" si="18"/>
        <v>60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2.5</v>
      </c>
      <c r="U57" s="21">
        <f t="shared" si="8"/>
        <v>5.5E-2</v>
      </c>
      <c r="V57" s="23">
        <v>6</v>
      </c>
      <c r="W57" s="21">
        <f t="shared" si="9"/>
        <v>0.13200000000000001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0.187</v>
      </c>
      <c r="AI57" s="23"/>
      <c r="AJ57" s="22">
        <f t="shared" si="17"/>
        <v>0</v>
      </c>
      <c r="AK57" s="21">
        <f t="shared" si="18"/>
        <v>8.5</v>
      </c>
      <c r="AL57" s="24">
        <f t="shared" si="15"/>
        <v>0</v>
      </c>
    </row>
    <row r="58" spans="1:38" s="39" customFormat="1" ht="30.75" customHeight="1">
      <c r="A58" s="23" t="s">
        <v>123</v>
      </c>
      <c r="B58" s="23"/>
      <c r="C58" s="23"/>
      <c r="D58" s="23">
        <v>26.4</v>
      </c>
      <c r="E58" s="21">
        <f t="shared" si="0"/>
        <v>0.58099999999999996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0.58099999999999996</v>
      </c>
      <c r="AI58" s="23"/>
      <c r="AJ58" s="22">
        <f t="shared" si="17"/>
        <v>0</v>
      </c>
      <c r="AK58" s="21">
        <f t="shared" si="18"/>
        <v>26.4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O11:P11"/>
    <mergeCell ref="Q11:R11"/>
    <mergeCell ref="T9:AF11"/>
    <mergeCell ref="H12:L12"/>
    <mergeCell ref="M12:N12"/>
    <mergeCell ref="O12:P12"/>
    <mergeCell ref="AG9:AH11"/>
    <mergeCell ref="H10:J10"/>
    <mergeCell ref="K10:L10"/>
    <mergeCell ref="M10:N10"/>
    <mergeCell ref="O10:P10"/>
    <mergeCell ref="Q10:R10"/>
    <mergeCell ref="H11:J11"/>
    <mergeCell ref="K11:L11"/>
    <mergeCell ref="Q12:R12"/>
    <mergeCell ref="X17:Y17"/>
    <mergeCell ref="Z17:AA17"/>
    <mergeCell ref="AF19:AG19"/>
    <mergeCell ref="AF20:AG20"/>
    <mergeCell ref="D19:E19"/>
    <mergeCell ref="F19:G19"/>
    <mergeCell ref="H13:L13"/>
    <mergeCell ref="M13:N13"/>
    <mergeCell ref="O13:P13"/>
    <mergeCell ref="Q13:R13"/>
    <mergeCell ref="P17:Q17"/>
    <mergeCell ref="R17:S17"/>
    <mergeCell ref="T17:U17"/>
    <mergeCell ref="V17:W17"/>
    <mergeCell ref="AH15:AK17"/>
    <mergeCell ref="D16:Q16"/>
    <mergeCell ref="R16:AG16"/>
    <mergeCell ref="AB17:AC17"/>
    <mergeCell ref="AD17:AE17"/>
    <mergeCell ref="AF17:AG17"/>
    <mergeCell ref="L19:M19"/>
    <mergeCell ref="X19:Y19"/>
    <mergeCell ref="Z19:AA19"/>
    <mergeCell ref="AB19:AC19"/>
    <mergeCell ref="AD19:AE19"/>
    <mergeCell ref="N20:O20"/>
    <mergeCell ref="P20:Q20"/>
    <mergeCell ref="R20:S20"/>
    <mergeCell ref="T20:U20"/>
    <mergeCell ref="V20:W20"/>
    <mergeCell ref="X20:Y20"/>
    <mergeCell ref="V19:W19"/>
    <mergeCell ref="N19:O19"/>
    <mergeCell ref="P19:Q19"/>
    <mergeCell ref="R19:S19"/>
    <mergeCell ref="T19:U19"/>
    <mergeCell ref="Z20:AA20"/>
    <mergeCell ref="AB20:AC20"/>
    <mergeCell ref="AD20:AE20"/>
    <mergeCell ref="L20:M20"/>
    <mergeCell ref="D20:E20"/>
    <mergeCell ref="F20:G20"/>
    <mergeCell ref="H20:I20"/>
    <mergeCell ref="J20:K20"/>
    <mergeCell ref="B10:E10"/>
    <mergeCell ref="F10:G10"/>
    <mergeCell ref="B11:E11"/>
    <mergeCell ref="F11:G11"/>
    <mergeCell ref="J17:K17"/>
    <mergeCell ref="A15:B16"/>
    <mergeCell ref="C15:C18"/>
    <mergeCell ref="C12:E12"/>
    <mergeCell ref="F12:G12"/>
    <mergeCell ref="H19:I19"/>
    <mergeCell ref="J19:K19"/>
    <mergeCell ref="A17:A18"/>
    <mergeCell ref="B17:B18"/>
    <mergeCell ref="D17:E17"/>
    <mergeCell ref="F17:G17"/>
    <mergeCell ref="H17:I17"/>
    <mergeCell ref="L17:M17"/>
    <mergeCell ref="M11:N11"/>
    <mergeCell ref="N17:O17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64"/>
  <sheetViews>
    <sheetView zoomScale="50" zoomScaleNormal="50" workbookViewId="0">
      <selection activeCell="D20" sqref="D20:E20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156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205</v>
      </c>
      <c r="E17" s="100"/>
      <c r="F17" s="126" t="s">
        <v>80</v>
      </c>
      <c r="G17" s="100"/>
      <c r="H17" s="126" t="s">
        <v>82</v>
      </c>
      <c r="I17" s="100"/>
      <c r="J17" s="126" t="s">
        <v>166</v>
      </c>
      <c r="K17" s="100"/>
      <c r="L17" s="134" t="s">
        <v>165</v>
      </c>
      <c r="M17" s="134"/>
      <c r="N17" s="126" t="s">
        <v>169</v>
      </c>
      <c r="O17" s="100"/>
      <c r="P17" s="126"/>
      <c r="Q17" s="133"/>
      <c r="R17" s="99" t="s">
        <v>160</v>
      </c>
      <c r="S17" s="100"/>
      <c r="T17" s="99" t="s">
        <v>125</v>
      </c>
      <c r="U17" s="100"/>
      <c r="V17" s="99" t="s">
        <v>145</v>
      </c>
      <c r="W17" s="100"/>
      <c r="X17" s="126" t="s">
        <v>80</v>
      </c>
      <c r="Y17" s="100"/>
      <c r="Z17" s="132" t="s">
        <v>128</v>
      </c>
      <c r="AA17" s="132"/>
      <c r="AB17" s="126" t="s">
        <v>207</v>
      </c>
      <c r="AC17" s="100"/>
      <c r="AD17" s="126"/>
      <c r="AE17" s="100"/>
      <c r="AF17" s="126"/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206</v>
      </c>
      <c r="E20" s="96"/>
      <c r="F20" s="95">
        <v>60</v>
      </c>
      <c r="G20" s="96"/>
      <c r="H20" s="95">
        <v>200</v>
      </c>
      <c r="I20" s="96"/>
      <c r="J20" s="95">
        <v>30</v>
      </c>
      <c r="K20" s="96"/>
      <c r="L20" s="95">
        <v>10</v>
      </c>
      <c r="M20" s="96"/>
      <c r="N20" s="95">
        <v>15</v>
      </c>
      <c r="O20" s="96"/>
      <c r="P20" s="95"/>
      <c r="Q20" s="97"/>
      <c r="R20" s="98">
        <v>100</v>
      </c>
      <c r="S20" s="96"/>
      <c r="T20" s="95">
        <v>250</v>
      </c>
      <c r="U20" s="96"/>
      <c r="V20" s="95" t="s">
        <v>183</v>
      </c>
      <c r="W20" s="96"/>
      <c r="X20" s="95">
        <v>30</v>
      </c>
      <c r="Y20" s="96"/>
      <c r="Z20" s="95">
        <v>30</v>
      </c>
      <c r="AA20" s="96"/>
      <c r="AB20" s="95">
        <v>200</v>
      </c>
      <c r="AC20" s="96"/>
      <c r="AD20" s="95"/>
      <c r="AE20" s="96"/>
      <c r="AF20" s="95"/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>
        <v>124.2</v>
      </c>
      <c r="E21" s="21">
        <f t="shared" ref="E21:E58" si="0">$D$19*D21/1000</f>
        <v>2.7320000000000002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2.7320000000000002</v>
      </c>
      <c r="AI21" s="20"/>
      <c r="AJ21" s="22">
        <f>AH21*AI21</f>
        <v>0</v>
      </c>
      <c r="AK21" s="21">
        <f>D21+F21+H21+J21+L21+N21+P21+R21+T21+V21+X21+Z21+AB21+AD21+AF21</f>
        <v>124.2</v>
      </c>
      <c r="AL21" s="22">
        <f t="shared" ref="AL21:AL57" si="15">AI21*AK21</f>
        <v>0</v>
      </c>
    </row>
    <row r="22" spans="1:38" ht="30.75" customHeight="1">
      <c r="A22" s="23" t="s">
        <v>169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>
        <v>16</v>
      </c>
      <c r="O22" s="21">
        <f t="shared" si="5"/>
        <v>0.35199999999999998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0.35199999999999998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16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>
        <v>10</v>
      </c>
      <c r="M23" s="21">
        <f t="shared" si="4"/>
        <v>0.22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/>
      <c r="Y23" s="21">
        <f t="shared" si="10"/>
        <v>0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0.33</v>
      </c>
      <c r="AI23" s="23"/>
      <c r="AJ23" s="22">
        <f t="shared" si="17"/>
        <v>0</v>
      </c>
      <c r="AK23" s="21">
        <f t="shared" si="18"/>
        <v>15</v>
      </c>
      <c r="AL23" s="24">
        <f t="shared" si="15"/>
        <v>0</v>
      </c>
    </row>
    <row r="24" spans="1:38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>
        <v>0.35</v>
      </c>
      <c r="E26" s="21">
        <f t="shared" si="0"/>
        <v>8.0000000000000002E-3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2</v>
      </c>
      <c r="W26" s="21">
        <f t="shared" si="9"/>
        <v>4.3999999999999997E-2</v>
      </c>
      <c r="X26" s="23"/>
      <c r="Y26" s="21">
        <f t="shared" si="10"/>
        <v>0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8.5000000000000006E-2</v>
      </c>
      <c r="AI26" s="23"/>
      <c r="AJ26" s="22">
        <f t="shared" si="17"/>
        <v>0</v>
      </c>
      <c r="AK26" s="21">
        <f t="shared" si="18"/>
        <v>3.85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>
        <v>5.7</v>
      </c>
      <c r="E27" s="21">
        <f t="shared" si="0"/>
        <v>0.125</v>
      </c>
      <c r="F27" s="23"/>
      <c r="G27" s="21">
        <f t="shared" si="1"/>
        <v>0</v>
      </c>
      <c r="H27" s="23">
        <v>15</v>
      </c>
      <c r="I27" s="21">
        <f t="shared" si="2"/>
        <v>0.33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>
        <v>1.5</v>
      </c>
      <c r="U27" s="21">
        <f t="shared" si="8"/>
        <v>3.3000000000000002E-2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>
        <v>20</v>
      </c>
      <c r="AC27" s="21">
        <f t="shared" si="12"/>
        <v>0.44</v>
      </c>
      <c r="AD27" s="23"/>
      <c r="AE27" s="21">
        <f t="shared" si="13"/>
        <v>0</v>
      </c>
      <c r="AF27" s="23"/>
      <c r="AG27" s="21">
        <f t="shared" si="14"/>
        <v>0</v>
      </c>
      <c r="AH27" s="71">
        <f t="shared" si="16"/>
        <v>0.92800000000000005</v>
      </c>
      <c r="AI27" s="23"/>
      <c r="AJ27" s="22">
        <f t="shared" si="17"/>
        <v>0</v>
      </c>
      <c r="AK27" s="21">
        <f t="shared" si="18"/>
        <v>42.2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>
        <v>78.2</v>
      </c>
      <c r="E28" s="21">
        <f t="shared" si="0"/>
        <v>1.72</v>
      </c>
      <c r="F28" s="23"/>
      <c r="G28" s="21">
        <f t="shared" si="1"/>
        <v>0</v>
      </c>
      <c r="H28" s="23">
        <v>204</v>
      </c>
      <c r="I28" s="21">
        <f t="shared" si="2"/>
        <v>4.4880000000000004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200</v>
      </c>
      <c r="U28" s="21">
        <f t="shared" si="8"/>
        <v>4.4000000000000004</v>
      </c>
      <c r="V28" s="23"/>
      <c r="W28" s="21">
        <f t="shared" si="9"/>
        <v>0</v>
      </c>
      <c r="X28" s="23"/>
      <c r="Y28" s="21">
        <f t="shared" si="10"/>
        <v>0</v>
      </c>
      <c r="Z28" s="23"/>
      <c r="AA28" s="21">
        <f t="shared" si="11"/>
        <v>0</v>
      </c>
      <c r="AB28" s="23">
        <v>200</v>
      </c>
      <c r="AC28" s="21">
        <f t="shared" si="12"/>
        <v>4.4000000000000004</v>
      </c>
      <c r="AD28" s="23"/>
      <c r="AE28" s="21">
        <f t="shared" si="13"/>
        <v>0</v>
      </c>
      <c r="AF28" s="23"/>
      <c r="AG28" s="21">
        <f t="shared" si="14"/>
        <v>0</v>
      </c>
      <c r="AH28" s="71">
        <f t="shared" si="16"/>
        <v>15.007999999999999</v>
      </c>
      <c r="AI28" s="25"/>
      <c r="AJ28" s="22">
        <f t="shared" si="17"/>
        <v>0</v>
      </c>
      <c r="AK28" s="21">
        <f t="shared" si="18"/>
        <v>682.2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>
        <v>192</v>
      </c>
      <c r="W29" s="21">
        <f t="shared" si="9"/>
        <v>4.2240000000000002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4.2240000000000002</v>
      </c>
      <c r="AI29" s="23"/>
      <c r="AJ29" s="22">
        <f t="shared" si="17"/>
        <v>0</v>
      </c>
      <c r="AK29" s="21">
        <f t="shared" si="18"/>
        <v>192</v>
      </c>
      <c r="AL29" s="24">
        <f t="shared" si="15"/>
        <v>0</v>
      </c>
    </row>
    <row r="30" spans="1:38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</row>
    <row r="32" spans="1:38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126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>
        <v>1</v>
      </c>
      <c r="U34" s="21">
        <f t="shared" si="8"/>
        <v>2.1999999999999999E-2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2.1999999999999999E-2</v>
      </c>
      <c r="AI34" s="23"/>
      <c r="AJ34" s="22">
        <f t="shared" si="17"/>
        <v>0</v>
      </c>
      <c r="AK34" s="21">
        <f t="shared" si="18"/>
        <v>1</v>
      </c>
      <c r="AL34" s="24">
        <f t="shared" si="15"/>
        <v>0</v>
      </c>
    </row>
    <row r="35" spans="1:38" s="39" customFormat="1" ht="30.75" customHeight="1">
      <c r="A35" s="23" t="s">
        <v>62</v>
      </c>
      <c r="B35" s="23"/>
      <c r="C35" s="27" t="s">
        <v>32</v>
      </c>
      <c r="D35" s="27">
        <v>35.42</v>
      </c>
      <c r="E35" s="21">
        <f t="shared" si="0"/>
        <v>0.77900000000000003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0.77900000000000003</v>
      </c>
      <c r="AI35" s="23"/>
      <c r="AJ35" s="22">
        <f t="shared" si="17"/>
        <v>0</v>
      </c>
      <c r="AK35" s="21">
        <f t="shared" si="18"/>
        <v>35.42</v>
      </c>
      <c r="AL35" s="24">
        <f t="shared" si="15"/>
        <v>0</v>
      </c>
    </row>
    <row r="36" spans="1:38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64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</v>
      </c>
      <c r="AI37" s="23"/>
      <c r="AJ37" s="22">
        <f t="shared" si="17"/>
        <v>0</v>
      </c>
      <c r="AK37" s="21">
        <f t="shared" si="18"/>
        <v>0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>
        <v>1.44</v>
      </c>
      <c r="W40" s="21">
        <f t="shared" si="9"/>
        <v>3.2000000000000001E-2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3.2000000000000001E-2</v>
      </c>
      <c r="AI40" s="23"/>
      <c r="AJ40" s="22">
        <f t="shared" si="17"/>
        <v>0</v>
      </c>
      <c r="AK40" s="21">
        <f t="shared" si="18"/>
        <v>1.44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41.66</v>
      </c>
      <c r="U41" s="21">
        <f t="shared" si="8"/>
        <v>0.91700000000000004</v>
      </c>
      <c r="V41" s="23">
        <v>192</v>
      </c>
      <c r="W41" s="21">
        <f t="shared" si="9"/>
        <v>4.2240000000000002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5.141</v>
      </c>
      <c r="AI41" s="23"/>
      <c r="AJ41" s="22">
        <f t="shared" si="17"/>
        <v>0</v>
      </c>
      <c r="AK41" s="21">
        <f t="shared" si="18"/>
        <v>233.66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</v>
      </c>
      <c r="AI42" s="23"/>
      <c r="AJ42" s="22">
        <f t="shared" si="17"/>
        <v>0</v>
      </c>
      <c r="AK42" s="21">
        <f t="shared" si="18"/>
        <v>0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13.39</v>
      </c>
      <c r="U43" s="21">
        <f t="shared" si="8"/>
        <v>0.29499999999999998</v>
      </c>
      <c r="V43" s="23">
        <v>17.14</v>
      </c>
      <c r="W43" s="21">
        <f t="shared" si="9"/>
        <v>0.377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0.67200000000000004</v>
      </c>
      <c r="AI43" s="23"/>
      <c r="AJ43" s="22"/>
      <c r="AK43" s="21">
        <f t="shared" si="18"/>
        <v>30.53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15</v>
      </c>
      <c r="U44" s="21">
        <f t="shared" si="8"/>
        <v>0.33</v>
      </c>
      <c r="V44" s="23">
        <v>32.64</v>
      </c>
      <c r="W44" s="21">
        <f t="shared" si="9"/>
        <v>0.71799999999999997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1.048</v>
      </c>
      <c r="AI44" s="23"/>
      <c r="AJ44" s="22"/>
      <c r="AK44" s="21">
        <f t="shared" si="18"/>
        <v>47.64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>
        <v>53.33</v>
      </c>
      <c r="U45" s="21">
        <f t="shared" si="8"/>
        <v>1.173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1.173</v>
      </c>
      <c r="AI45" s="23"/>
      <c r="AJ45" s="22"/>
      <c r="AK45" s="21">
        <f t="shared" si="18"/>
        <v>53.33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>
        <v>3.6</v>
      </c>
      <c r="U46" s="21">
        <f t="shared" si="8"/>
        <v>7.9000000000000001E-2</v>
      </c>
      <c r="V46" s="23">
        <v>4.1399999999999997</v>
      </c>
      <c r="W46" s="21">
        <f t="shared" si="9"/>
        <v>9.0999999999999998E-2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0.17</v>
      </c>
      <c r="AI46" s="23"/>
      <c r="AJ46" s="22"/>
      <c r="AK46" s="21">
        <f t="shared" si="18"/>
        <v>7.74</v>
      </c>
      <c r="AL46" s="24"/>
    </row>
    <row r="47" spans="1:38" ht="30.75" customHeight="1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0</v>
      </c>
      <c r="AI47" s="23"/>
      <c r="AJ47" s="22"/>
      <c r="AK47" s="21">
        <f t="shared" si="18"/>
        <v>0</v>
      </c>
      <c r="AL47" s="24"/>
    </row>
    <row r="48" spans="1:38" ht="30.75" customHeight="1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>
        <v>0.5</v>
      </c>
      <c r="I48" s="21">
        <f t="shared" si="2"/>
        <v>1.0999999999999999E-2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1.0999999999999999E-2</v>
      </c>
      <c r="AI48" s="23"/>
      <c r="AJ48" s="22"/>
      <c r="AK48" s="21">
        <f t="shared" si="18"/>
        <v>0.5</v>
      </c>
      <c r="AL48" s="24"/>
    </row>
    <row r="49" spans="1:38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>
        <v>20</v>
      </c>
      <c r="AC49" s="21">
        <f t="shared" si="12"/>
        <v>0.44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0.44</v>
      </c>
      <c r="AI49" s="23"/>
      <c r="AJ49" s="22"/>
      <c r="AK49" s="21">
        <f t="shared" si="18"/>
        <v>20</v>
      </c>
      <c r="AL49" s="24"/>
    </row>
    <row r="50" spans="1:38" ht="30.75" customHeight="1">
      <c r="A50" s="23" t="s">
        <v>162</v>
      </c>
      <c r="B50" s="23"/>
      <c r="C50" s="20" t="s">
        <v>150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>
        <v>1</v>
      </c>
      <c r="K50" s="21">
        <f>$J$19*J50</f>
        <v>22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22</v>
      </c>
      <c r="AI50" s="23"/>
      <c r="AJ50" s="22"/>
      <c r="AK50" s="21">
        <f t="shared" si="18"/>
        <v>1</v>
      </c>
      <c r="AL50" s="24"/>
    </row>
    <row r="51" spans="1:38" ht="30.75" customHeight="1">
      <c r="A51" s="23" t="s">
        <v>78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</v>
      </c>
      <c r="AI51" s="23"/>
      <c r="AJ51" s="22"/>
      <c r="AK51" s="21">
        <f t="shared" si="18"/>
        <v>0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>
        <v>60</v>
      </c>
      <c r="G52" s="21">
        <f t="shared" si="1"/>
        <v>1.32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>
        <v>30</v>
      </c>
      <c r="Y52" s="21">
        <f t="shared" si="10"/>
        <v>0.66</v>
      </c>
      <c r="Z52" s="23"/>
      <c r="AA52" s="21">
        <f t="shared" si="11"/>
        <v>0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1.98</v>
      </c>
      <c r="AI52" s="23"/>
      <c r="AJ52" s="22">
        <f t="shared" si="17"/>
        <v>0</v>
      </c>
      <c r="AK52" s="21">
        <f t="shared" si="18"/>
        <v>90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>
        <v>30</v>
      </c>
      <c r="AA53" s="21">
        <f t="shared" si="11"/>
        <v>0.66</v>
      </c>
      <c r="AB53" s="23"/>
      <c r="AC53" s="21">
        <f t="shared" si="12"/>
        <v>0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148</v>
      </c>
      <c r="B55" s="23"/>
      <c r="C55" s="23" t="s">
        <v>32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>
        <v>10</v>
      </c>
      <c r="U55" s="21">
        <f t="shared" si="8"/>
        <v>0.22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0.22</v>
      </c>
      <c r="AI55" s="23"/>
      <c r="AJ55" s="22">
        <f t="shared" si="17"/>
        <v>0</v>
      </c>
      <c r="AK55" s="21">
        <f t="shared" si="18"/>
        <v>10</v>
      </c>
      <c r="AL55" s="24">
        <f t="shared" si="15"/>
        <v>0</v>
      </c>
    </row>
    <row r="56" spans="1:38" ht="30.75" customHeight="1">
      <c r="A56" s="23" t="s">
        <v>88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0</v>
      </c>
      <c r="AI56" s="23"/>
      <c r="AJ56" s="22">
        <f t="shared" si="17"/>
        <v>0</v>
      </c>
      <c r="AK56" s="21">
        <f t="shared" si="18"/>
        <v>0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>
        <v>5.76</v>
      </c>
      <c r="W57" s="21">
        <f t="shared" si="9"/>
        <v>0.127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0.23699999999999999</v>
      </c>
      <c r="AI57" s="23"/>
      <c r="AJ57" s="22">
        <f t="shared" si="17"/>
        <v>0</v>
      </c>
      <c r="AK57" s="21">
        <f t="shared" si="18"/>
        <v>10.76</v>
      </c>
      <c r="AL57" s="24">
        <f t="shared" si="15"/>
        <v>0</v>
      </c>
    </row>
    <row r="58" spans="1:38" s="39" customFormat="1" ht="30.75" customHeight="1">
      <c r="A58" s="23" t="s">
        <v>103</v>
      </c>
      <c r="B58" s="23"/>
      <c r="C58" s="23"/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>
        <v>0.2</v>
      </c>
      <c r="AC58" s="21">
        <f t="shared" si="12"/>
        <v>4.0000000000000001E-3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4.0000000000000001E-3</v>
      </c>
      <c r="AI58" s="23"/>
      <c r="AJ58" s="22">
        <f t="shared" si="17"/>
        <v>0</v>
      </c>
      <c r="AK58" s="21">
        <f t="shared" si="18"/>
        <v>0.2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H13:L13"/>
    <mergeCell ref="M13:N13"/>
    <mergeCell ref="O13:P13"/>
    <mergeCell ref="Q13:R13"/>
    <mergeCell ref="M11:N11"/>
    <mergeCell ref="O11:P11"/>
    <mergeCell ref="Q11:R11"/>
    <mergeCell ref="T9:AF11"/>
    <mergeCell ref="H12:L12"/>
    <mergeCell ref="M12:N12"/>
    <mergeCell ref="O12:P12"/>
    <mergeCell ref="AG9:AH11"/>
    <mergeCell ref="H10:J10"/>
    <mergeCell ref="K10:L10"/>
    <mergeCell ref="M10:N10"/>
    <mergeCell ref="O10:P10"/>
    <mergeCell ref="Q10:R10"/>
    <mergeCell ref="H11:J11"/>
    <mergeCell ref="K11:L11"/>
    <mergeCell ref="AH15:AK17"/>
    <mergeCell ref="D16:Q16"/>
    <mergeCell ref="R16:AG16"/>
    <mergeCell ref="A17:A18"/>
    <mergeCell ref="B17:B18"/>
    <mergeCell ref="D17:E17"/>
    <mergeCell ref="F17:G17"/>
    <mergeCell ref="H17:I17"/>
    <mergeCell ref="Q12:R12"/>
    <mergeCell ref="C12:E12"/>
    <mergeCell ref="F12:G12"/>
    <mergeCell ref="X17:Y17"/>
    <mergeCell ref="Z17:AA17"/>
    <mergeCell ref="AB17:AC17"/>
    <mergeCell ref="AD17:AE17"/>
    <mergeCell ref="AF17:AG17"/>
    <mergeCell ref="J17:K17"/>
    <mergeCell ref="L17:M17"/>
    <mergeCell ref="N17:O17"/>
    <mergeCell ref="P17:Q17"/>
    <mergeCell ref="R17:S17"/>
    <mergeCell ref="AF20:AG20"/>
    <mergeCell ref="AF19:AG19"/>
    <mergeCell ref="D20:E20"/>
    <mergeCell ref="F20:G20"/>
    <mergeCell ref="H20:I20"/>
    <mergeCell ref="J20:K20"/>
    <mergeCell ref="L20:M20"/>
    <mergeCell ref="X20:Y20"/>
    <mergeCell ref="V19:W19"/>
    <mergeCell ref="X19:Y19"/>
    <mergeCell ref="Z19:AA19"/>
    <mergeCell ref="AB19:AC19"/>
    <mergeCell ref="AD19:AE19"/>
    <mergeCell ref="Z20:AA20"/>
    <mergeCell ref="AB20:AC20"/>
    <mergeCell ref="AD20:AE20"/>
    <mergeCell ref="F19:G19"/>
    <mergeCell ref="H19:I19"/>
    <mergeCell ref="J19:K19"/>
    <mergeCell ref="L19:M19"/>
    <mergeCell ref="N19:O19"/>
    <mergeCell ref="P19:Q19"/>
    <mergeCell ref="R19:S19"/>
    <mergeCell ref="T19:U19"/>
    <mergeCell ref="B10:E10"/>
    <mergeCell ref="F10:G10"/>
    <mergeCell ref="B11:E11"/>
    <mergeCell ref="F11:G11"/>
    <mergeCell ref="D19:E19"/>
    <mergeCell ref="V20:W20"/>
    <mergeCell ref="N20:O20"/>
    <mergeCell ref="P20:Q20"/>
    <mergeCell ref="R20:S20"/>
    <mergeCell ref="T20:U20"/>
    <mergeCell ref="V17:W17"/>
    <mergeCell ref="T17:U17"/>
    <mergeCell ref="A15:B16"/>
    <mergeCell ref="C15:C18"/>
  </mergeCells>
  <pageMargins left="0.19685039370078741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64"/>
  <sheetViews>
    <sheetView topLeftCell="A4" zoomScale="50" zoomScaleNormal="50" workbookViewId="0">
      <selection activeCell="W44" sqref="W44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5.28515625" customWidth="1"/>
    <col min="15" max="15" width="12.85546875" customWidth="1"/>
    <col min="16" max="16" width="4.5703125" customWidth="1"/>
    <col min="17" max="17" width="13" customWidth="1"/>
    <col min="18" max="18" width="7.570312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5.28515625" customWidth="1"/>
    <col min="27" max="27" width="2.28515625" customWidth="1"/>
    <col min="28" max="28" width="10.5703125" customWidth="1"/>
    <col min="29" max="29" width="11.42578125" customWidth="1"/>
    <col min="30" max="30" width="6.85546875" customWidth="1"/>
    <col min="31" max="31" width="11.85546875" customWidth="1"/>
    <col min="32" max="32" width="8.7109375" customWidth="1"/>
    <col min="33" max="33" width="11.85546875" customWidth="1"/>
    <col min="34" max="34" width="12.140625" customWidth="1"/>
    <col min="35" max="35" width="12.5703125" customWidth="1"/>
    <col min="36" max="36" width="15.140625" customWidth="1"/>
    <col min="37" max="37" width="14.5703125" hidden="1" customWidth="1"/>
    <col min="38" max="38" width="18.5703125" hidden="1" customWidth="1"/>
    <col min="39" max="39" width="18.7109375" customWidth="1"/>
    <col min="40" max="40" width="0.140625" customWidth="1"/>
  </cols>
  <sheetData>
    <row r="1" spans="1:40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73"/>
      <c r="AG3" s="73"/>
      <c r="AH3" s="40" t="s">
        <v>4</v>
      </c>
      <c r="AI3" s="3"/>
      <c r="AJ3" s="6"/>
      <c r="AK3" s="6"/>
      <c r="AL3" s="6"/>
      <c r="AM3" s="6"/>
      <c r="AN3" s="6"/>
    </row>
    <row r="4" spans="1:40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3"/>
      <c r="AI4" s="2"/>
      <c r="AJ4" s="2"/>
      <c r="AK4" s="2"/>
      <c r="AL4" s="13"/>
      <c r="AM4" s="13"/>
      <c r="AN4" s="2"/>
    </row>
    <row r="5" spans="1:40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3"/>
      <c r="AI5" s="2"/>
      <c r="AJ5" s="2"/>
      <c r="AK5" s="2"/>
      <c r="AL5" s="187"/>
      <c r="AM5" s="187"/>
      <c r="AN5" s="2"/>
    </row>
    <row r="6" spans="1:40" ht="21">
      <c r="A6" s="7"/>
      <c r="B6" s="7"/>
      <c r="C6" s="7"/>
      <c r="D6" s="7"/>
      <c r="E6" s="7"/>
      <c r="F6" s="7"/>
      <c r="G6" s="7"/>
      <c r="H6" s="70" t="s">
        <v>188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 t="s">
        <v>5</v>
      </c>
      <c r="AI6" s="188" t="s">
        <v>6</v>
      </c>
      <c r="AJ6" s="189"/>
      <c r="AK6" s="43"/>
      <c r="AN6" s="7"/>
    </row>
    <row r="7" spans="1:40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8" t="s">
        <v>12</v>
      </c>
      <c r="AI7" s="190"/>
      <c r="AJ7" s="191"/>
      <c r="AK7" s="48"/>
      <c r="AN7" s="7"/>
    </row>
    <row r="8" spans="1:40" ht="70.5" customHeight="1">
      <c r="A8" s="76" t="s">
        <v>13</v>
      </c>
      <c r="B8" s="75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8" t="s">
        <v>15</v>
      </c>
      <c r="AI8" s="194">
        <v>54711849</v>
      </c>
      <c r="AJ8" s="195"/>
      <c r="AK8" s="44"/>
      <c r="AN8" s="7"/>
    </row>
    <row r="9" spans="1:40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78"/>
      <c r="AI9" s="152"/>
      <c r="AJ9" s="153"/>
      <c r="AK9" s="45"/>
      <c r="AN9" s="7"/>
    </row>
    <row r="10" spans="1:40" ht="21.75" thickBot="1">
      <c r="A10" s="7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78"/>
      <c r="AI10" s="154"/>
      <c r="AJ10" s="155"/>
      <c r="AK10" s="46"/>
      <c r="AN10" s="7"/>
    </row>
    <row r="11" spans="1:40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78"/>
      <c r="AI11" s="156"/>
      <c r="AJ11" s="157"/>
      <c r="AK11" s="47"/>
      <c r="AN11" s="7"/>
    </row>
    <row r="12" spans="1:40" ht="21.75" thickBot="1">
      <c r="A12" s="11"/>
      <c r="B12" s="77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110" t="s">
        <v>20</v>
      </c>
      <c r="AK15" s="111"/>
      <c r="AL15" s="111"/>
      <c r="AM15" s="112"/>
      <c r="AN15" s="15"/>
    </row>
    <row r="16" spans="1:40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1"/>
      <c r="AJ16" s="113"/>
      <c r="AK16" s="114"/>
      <c r="AL16" s="114"/>
      <c r="AM16" s="115"/>
      <c r="AN16" s="16"/>
    </row>
    <row r="17" spans="1:40" ht="150" customHeight="1" thickBot="1">
      <c r="A17" s="122" t="s">
        <v>23</v>
      </c>
      <c r="B17" s="124" t="s">
        <v>24</v>
      </c>
      <c r="C17" s="106"/>
      <c r="D17" s="99" t="s">
        <v>208</v>
      </c>
      <c r="E17" s="100"/>
      <c r="F17" s="126" t="s">
        <v>151</v>
      </c>
      <c r="G17" s="100"/>
      <c r="H17" s="126" t="s">
        <v>80</v>
      </c>
      <c r="I17" s="100"/>
      <c r="J17" s="126" t="s">
        <v>189</v>
      </c>
      <c r="K17" s="100"/>
      <c r="L17" s="134" t="s">
        <v>83</v>
      </c>
      <c r="M17" s="134"/>
      <c r="N17" s="126"/>
      <c r="O17" s="100"/>
      <c r="P17" s="126"/>
      <c r="Q17" s="133"/>
      <c r="R17" s="99" t="s">
        <v>160</v>
      </c>
      <c r="S17" s="100"/>
      <c r="T17" s="99" t="s">
        <v>190</v>
      </c>
      <c r="U17" s="100"/>
      <c r="V17" s="99" t="s">
        <v>191</v>
      </c>
      <c r="W17" s="100"/>
      <c r="X17" s="126" t="s">
        <v>210</v>
      </c>
      <c r="Y17" s="100"/>
      <c r="Z17" s="126"/>
      <c r="AA17" s="100"/>
      <c r="AB17" s="132" t="s">
        <v>91</v>
      </c>
      <c r="AC17" s="132"/>
      <c r="AD17" s="126" t="s">
        <v>80</v>
      </c>
      <c r="AE17" s="100"/>
      <c r="AF17" s="132" t="s">
        <v>128</v>
      </c>
      <c r="AG17" s="132"/>
      <c r="AH17" s="126" t="s">
        <v>198</v>
      </c>
      <c r="AI17" s="133"/>
      <c r="AJ17" s="116"/>
      <c r="AK17" s="117"/>
      <c r="AL17" s="117"/>
      <c r="AM17" s="118"/>
      <c r="AN17" s="17"/>
    </row>
    <row r="18" spans="1:40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6" t="s">
        <v>25</v>
      </c>
      <c r="AI18" s="55" t="s">
        <v>46</v>
      </c>
      <c r="AJ18" s="57" t="s">
        <v>26</v>
      </c>
      <c r="AK18" s="55" t="s">
        <v>27</v>
      </c>
      <c r="AL18" s="55" t="s">
        <v>28</v>
      </c>
      <c r="AM18" s="58" t="s">
        <v>41</v>
      </c>
      <c r="AN18" s="53" t="s">
        <v>29</v>
      </c>
    </row>
    <row r="19" spans="1:40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v>30</v>
      </c>
      <c r="AG19" s="94"/>
      <c r="AH19" s="108">
        <f>K11</f>
        <v>22</v>
      </c>
      <c r="AI19" s="94"/>
      <c r="AJ19" s="20">
        <f>K11+H11</f>
        <v>44</v>
      </c>
      <c r="AK19" s="20"/>
      <c r="AL19" s="22">
        <f>SUM(AL21:AL58)</f>
        <v>0</v>
      </c>
      <c r="AM19" s="67"/>
      <c r="AN19" s="64"/>
    </row>
    <row r="20" spans="1:40" ht="30.75" customHeight="1" thickBot="1">
      <c r="A20" s="19" t="s">
        <v>31</v>
      </c>
      <c r="B20" s="19"/>
      <c r="C20" s="60"/>
      <c r="D20" s="98" t="s">
        <v>209</v>
      </c>
      <c r="E20" s="96"/>
      <c r="F20" s="95">
        <v>60</v>
      </c>
      <c r="G20" s="96"/>
      <c r="H20" s="95">
        <v>30</v>
      </c>
      <c r="I20" s="96"/>
      <c r="J20" s="95">
        <v>200</v>
      </c>
      <c r="K20" s="96"/>
      <c r="L20" s="95">
        <v>120</v>
      </c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65</v>
      </c>
      <c r="W20" s="96"/>
      <c r="X20" s="95">
        <v>100</v>
      </c>
      <c r="Y20" s="96"/>
      <c r="Z20" s="95"/>
      <c r="AA20" s="96"/>
      <c r="AB20" s="95" t="s">
        <v>147</v>
      </c>
      <c r="AC20" s="96"/>
      <c r="AD20" s="95">
        <v>30</v>
      </c>
      <c r="AE20" s="96"/>
      <c r="AF20" s="95">
        <v>30</v>
      </c>
      <c r="AG20" s="96"/>
      <c r="AH20" s="95">
        <v>200</v>
      </c>
      <c r="AI20" s="96"/>
      <c r="AJ20" s="68"/>
      <c r="AK20" s="62"/>
      <c r="AL20" s="69"/>
      <c r="AM20" s="63"/>
      <c r="AN20" s="65">
        <f>AL19/AJ19</f>
        <v>0</v>
      </c>
    </row>
    <row r="21" spans="1:40" ht="30.75" customHeight="1" thickTop="1">
      <c r="A21" s="20" t="s">
        <v>49</v>
      </c>
      <c r="B21" s="20"/>
      <c r="C21" s="20" t="s">
        <v>32</v>
      </c>
      <c r="D21" s="20">
        <v>50</v>
      </c>
      <c r="E21" s="21">
        <f t="shared" ref="E21:E57" si="0">$D$19*D21/1000</f>
        <v>1.1000000000000001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7" si="9">$V$19*V21/1000</f>
        <v>0</v>
      </c>
      <c r="X21" s="20">
        <v>20</v>
      </c>
      <c r="Y21" s="21">
        <f t="shared" ref="Y21:Y58" si="10">$X$19*X21/1000</f>
        <v>0.44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1"/>
      <c r="AG21" s="21">
        <f t="shared" ref="AG21:AG58" si="14">$AH$19*AF21/1000</f>
        <v>0</v>
      </c>
      <c r="AH21" s="21"/>
      <c r="AI21" s="21">
        <f t="shared" ref="AI21:AI58" si="15">$AH$19*AH21/1000</f>
        <v>0</v>
      </c>
      <c r="AJ21" s="71">
        <f>E21+G21+I21+K21+M21+O21+Q21+S21+U21+W21+Y21+AA21+AC21+AE21+AI21</f>
        <v>1.54</v>
      </c>
      <c r="AK21" s="20"/>
      <c r="AL21" s="22">
        <f>AJ21*AK21</f>
        <v>0</v>
      </c>
      <c r="AM21" s="21">
        <f>D21+F21+H21+J21+L21+N21+P21+R21+T21+V21+X21+Z21+AB21+AD21+AH21</f>
        <v>70</v>
      </c>
      <c r="AN21" s="22">
        <f t="shared" ref="AN21:AN57" si="16">AK21*AM21</f>
        <v>0</v>
      </c>
    </row>
    <row r="22" spans="1:40" ht="30.75" customHeight="1">
      <c r="A22" s="23" t="s">
        <v>123</v>
      </c>
      <c r="B22" s="23"/>
      <c r="C22" s="23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1"/>
      <c r="AG22" s="21">
        <f t="shared" si="14"/>
        <v>0</v>
      </c>
      <c r="AH22" s="23"/>
      <c r="AI22" s="21">
        <f t="shared" si="15"/>
        <v>0</v>
      </c>
      <c r="AJ22" s="71">
        <f t="shared" ref="AJ22:AJ58" si="17">E22+G22+I22+K22+M22+O22+Q22+S22+U22+W22+Y22+AA22+AC22+AE22+AI22</f>
        <v>0</v>
      </c>
      <c r="AK22" s="23"/>
      <c r="AL22" s="22">
        <f t="shared" ref="AL22:AL58" si="18">AJ22*AK22</f>
        <v>0</v>
      </c>
      <c r="AM22" s="21">
        <f t="shared" ref="AM22:AM58" si="19">D22+F22+H22+J22+L22+N22+P22+R22+T22+V22+X22+Z22+AB22+AD22+AH22</f>
        <v>0</v>
      </c>
      <c r="AN22" s="24">
        <f t="shared" si="16"/>
        <v>0</v>
      </c>
    </row>
    <row r="23" spans="1:40" ht="30.75" customHeight="1">
      <c r="A23" s="23" t="s">
        <v>51</v>
      </c>
      <c r="B23" s="23"/>
      <c r="C23" s="20" t="s">
        <v>32</v>
      </c>
      <c r="D23" s="23">
        <v>5</v>
      </c>
      <c r="E23" s="21">
        <f t="shared" si="0"/>
        <v>0.11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>
        <v>2.27</v>
      </c>
      <c r="W23" s="21">
        <f t="shared" si="9"/>
        <v>0.05</v>
      </c>
      <c r="X23" s="23"/>
      <c r="Y23" s="21">
        <f t="shared" si="10"/>
        <v>0</v>
      </c>
      <c r="Z23" s="23"/>
      <c r="AA23" s="21">
        <f t="shared" si="11"/>
        <v>0</v>
      </c>
      <c r="AB23" s="23">
        <v>5</v>
      </c>
      <c r="AC23" s="21">
        <f t="shared" si="12"/>
        <v>0.11</v>
      </c>
      <c r="AD23" s="23"/>
      <c r="AE23" s="21">
        <f t="shared" si="13"/>
        <v>0</v>
      </c>
      <c r="AF23" s="21"/>
      <c r="AG23" s="21">
        <f t="shared" si="14"/>
        <v>0</v>
      </c>
      <c r="AH23" s="23"/>
      <c r="AI23" s="21">
        <f t="shared" si="15"/>
        <v>0</v>
      </c>
      <c r="AJ23" s="71">
        <f t="shared" si="17"/>
        <v>0.27</v>
      </c>
      <c r="AK23" s="23"/>
      <c r="AL23" s="22">
        <f t="shared" si="18"/>
        <v>0</v>
      </c>
      <c r="AM23" s="21">
        <f t="shared" si="19"/>
        <v>12.27</v>
      </c>
      <c r="AN23" s="24">
        <f t="shared" si="16"/>
        <v>0</v>
      </c>
    </row>
    <row r="24" spans="1:40" ht="30.75" customHeight="1">
      <c r="A24" s="23" t="s">
        <v>52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1"/>
      <c r="AG24" s="21">
        <f t="shared" si="14"/>
        <v>0</v>
      </c>
      <c r="AH24" s="23"/>
      <c r="AI24" s="21">
        <f t="shared" si="15"/>
        <v>0</v>
      </c>
      <c r="AJ24" s="71">
        <f t="shared" si="17"/>
        <v>0</v>
      </c>
      <c r="AK24" s="23"/>
      <c r="AL24" s="22">
        <f t="shared" si="18"/>
        <v>0</v>
      </c>
      <c r="AM24" s="21">
        <f t="shared" si="19"/>
        <v>0</v>
      </c>
      <c r="AN24" s="24">
        <f t="shared" si="16"/>
        <v>0</v>
      </c>
    </row>
    <row r="25" spans="1:40" ht="30.75" customHeight="1">
      <c r="A25" s="23" t="s">
        <v>152</v>
      </c>
      <c r="B25" s="23"/>
      <c r="C25" s="20" t="s">
        <v>32</v>
      </c>
      <c r="D25" s="23"/>
      <c r="E25" s="21">
        <f t="shared" si="0"/>
        <v>0</v>
      </c>
      <c r="F25" s="23">
        <v>60</v>
      </c>
      <c r="G25" s="21">
        <f t="shared" si="1"/>
        <v>1.32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1"/>
      <c r="AG25" s="21">
        <f t="shared" si="14"/>
        <v>0</v>
      </c>
      <c r="AH25" s="23"/>
      <c r="AI25" s="21">
        <f t="shared" si="15"/>
        <v>0</v>
      </c>
      <c r="AJ25" s="71">
        <f t="shared" si="17"/>
        <v>1.32</v>
      </c>
      <c r="AK25" s="23"/>
      <c r="AL25" s="22"/>
      <c r="AM25" s="21">
        <f t="shared" si="19"/>
        <v>60</v>
      </c>
      <c r="AN25" s="24"/>
    </row>
    <row r="26" spans="1:40" ht="30.75" customHeight="1">
      <c r="A26" s="23" t="s">
        <v>53</v>
      </c>
      <c r="B26" s="23"/>
      <c r="C26" s="20" t="s">
        <v>32</v>
      </c>
      <c r="D26" s="23">
        <v>0.8</v>
      </c>
      <c r="E26" s="21">
        <f t="shared" si="0"/>
        <v>1.7999999999999999E-2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0.92</v>
      </c>
      <c r="U26" s="21">
        <f t="shared" si="8"/>
        <v>0.02</v>
      </c>
      <c r="V26" s="23">
        <v>0.57999999999999996</v>
      </c>
      <c r="W26" s="21">
        <f t="shared" si="9"/>
        <v>1.2999999999999999E-2</v>
      </c>
      <c r="X26" s="23">
        <v>0.4</v>
      </c>
      <c r="Y26" s="21">
        <f t="shared" si="10"/>
        <v>8.9999999999999993E-3</v>
      </c>
      <c r="Z26" s="23"/>
      <c r="AA26" s="21">
        <f t="shared" si="11"/>
        <v>0</v>
      </c>
      <c r="AB26" s="23">
        <v>1</v>
      </c>
      <c r="AC26" s="21">
        <f t="shared" si="12"/>
        <v>2.1999999999999999E-2</v>
      </c>
      <c r="AD26" s="23"/>
      <c r="AE26" s="21">
        <f t="shared" si="13"/>
        <v>0</v>
      </c>
      <c r="AF26" s="21"/>
      <c r="AG26" s="21">
        <f t="shared" si="14"/>
        <v>0</v>
      </c>
      <c r="AH26" s="23"/>
      <c r="AI26" s="21">
        <f t="shared" si="15"/>
        <v>0</v>
      </c>
      <c r="AJ26" s="71">
        <f t="shared" si="17"/>
        <v>8.2000000000000003E-2</v>
      </c>
      <c r="AK26" s="23"/>
      <c r="AL26" s="22">
        <f t="shared" si="18"/>
        <v>0</v>
      </c>
      <c r="AM26" s="21">
        <f t="shared" si="19"/>
        <v>3.7</v>
      </c>
      <c r="AN26" s="24">
        <v>2.52</v>
      </c>
    </row>
    <row r="27" spans="1:40" ht="30.75" customHeight="1">
      <c r="A27" s="23" t="s">
        <v>54</v>
      </c>
      <c r="B27" s="23"/>
      <c r="C27" s="23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/>
      <c r="I27" s="21">
        <f t="shared" si="2"/>
        <v>0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/>
      <c r="AE27" s="21">
        <f t="shared" si="13"/>
        <v>0</v>
      </c>
      <c r="AF27" s="21"/>
      <c r="AG27" s="21">
        <f t="shared" si="14"/>
        <v>0</v>
      </c>
      <c r="AH27" s="23">
        <v>24</v>
      </c>
      <c r="AI27" s="21">
        <f t="shared" si="15"/>
        <v>0.52800000000000002</v>
      </c>
      <c r="AJ27" s="71">
        <f t="shared" si="17"/>
        <v>0.52800000000000002</v>
      </c>
      <c r="AK27" s="23"/>
      <c r="AL27" s="22">
        <f t="shared" si="18"/>
        <v>0</v>
      </c>
      <c r="AM27" s="21">
        <f t="shared" si="19"/>
        <v>24</v>
      </c>
      <c r="AN27" s="24">
        <v>0.4</v>
      </c>
    </row>
    <row r="28" spans="1:40" ht="30.75" customHeight="1">
      <c r="A28" s="23" t="s">
        <v>55</v>
      </c>
      <c r="B28" s="23"/>
      <c r="C28" s="20" t="s">
        <v>32</v>
      </c>
      <c r="D28" s="23"/>
      <c r="E28" s="21">
        <f t="shared" si="0"/>
        <v>0</v>
      </c>
      <c r="F28" s="23"/>
      <c r="G28" s="21">
        <f t="shared" si="1"/>
        <v>0</v>
      </c>
      <c r="H28" s="23"/>
      <c r="I28" s="21">
        <f t="shared" si="2"/>
        <v>0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187.5</v>
      </c>
      <c r="U28" s="21">
        <f t="shared" si="8"/>
        <v>4.125</v>
      </c>
      <c r="V28" s="23">
        <v>31.39</v>
      </c>
      <c r="W28" s="21">
        <f t="shared" si="9"/>
        <v>0.69099999999999995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/>
      <c r="AE28" s="21">
        <f t="shared" si="13"/>
        <v>0</v>
      </c>
      <c r="AF28" s="21"/>
      <c r="AG28" s="21">
        <f t="shared" si="14"/>
        <v>0</v>
      </c>
      <c r="AH28" s="23">
        <v>172</v>
      </c>
      <c r="AI28" s="21">
        <f t="shared" si="15"/>
        <v>3.7839999999999998</v>
      </c>
      <c r="AJ28" s="71">
        <f t="shared" si="17"/>
        <v>8.6</v>
      </c>
      <c r="AK28" s="25"/>
      <c r="AL28" s="22">
        <f t="shared" si="18"/>
        <v>0</v>
      </c>
      <c r="AM28" s="21">
        <f t="shared" si="19"/>
        <v>390.89</v>
      </c>
      <c r="AN28" s="24">
        <f t="shared" si="16"/>
        <v>0</v>
      </c>
    </row>
    <row r="29" spans="1:40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1"/>
      <c r="AG29" s="21">
        <f t="shared" si="14"/>
        <v>0</v>
      </c>
      <c r="AH29" s="23"/>
      <c r="AI29" s="21">
        <f t="shared" si="15"/>
        <v>0</v>
      </c>
      <c r="AJ29" s="71">
        <f t="shared" si="17"/>
        <v>0</v>
      </c>
      <c r="AK29" s="23"/>
      <c r="AL29" s="22">
        <f t="shared" si="18"/>
        <v>0</v>
      </c>
      <c r="AM29" s="21">
        <f t="shared" si="19"/>
        <v>0</v>
      </c>
      <c r="AN29" s="24">
        <f t="shared" si="16"/>
        <v>0</v>
      </c>
    </row>
    <row r="30" spans="1:40" ht="30.75" customHeight="1">
      <c r="A30" s="23" t="s">
        <v>57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>
        <v>39</v>
      </c>
      <c r="Y30" s="21">
        <f t="shared" si="10"/>
        <v>0.85799999999999998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1"/>
      <c r="AG30" s="21">
        <f t="shared" si="14"/>
        <v>0</v>
      </c>
      <c r="AH30" s="23"/>
      <c r="AI30" s="21">
        <f t="shared" si="15"/>
        <v>0</v>
      </c>
      <c r="AJ30" s="71">
        <f t="shared" si="17"/>
        <v>0.85799999999999998</v>
      </c>
      <c r="AK30" s="23"/>
      <c r="AL30" s="22">
        <f t="shared" si="18"/>
        <v>0</v>
      </c>
      <c r="AM30" s="21">
        <f t="shared" si="19"/>
        <v>39</v>
      </c>
      <c r="AN30" s="24">
        <f t="shared" si="16"/>
        <v>0</v>
      </c>
    </row>
    <row r="31" spans="1:40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>
        <v>41</v>
      </c>
      <c r="Y31" s="21">
        <f t="shared" si="10"/>
        <v>0.90200000000000002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1"/>
      <c r="AG31" s="21">
        <f t="shared" si="14"/>
        <v>0</v>
      </c>
      <c r="AH31" s="23"/>
      <c r="AI31" s="21">
        <f t="shared" si="15"/>
        <v>0</v>
      </c>
      <c r="AJ31" s="71">
        <f t="shared" si="17"/>
        <v>0.90200000000000002</v>
      </c>
      <c r="AK31" s="23"/>
      <c r="AL31" s="22">
        <f t="shared" si="18"/>
        <v>0</v>
      </c>
      <c r="AM31" s="21">
        <f t="shared" si="19"/>
        <v>41</v>
      </c>
      <c r="AN31" s="24">
        <f t="shared" si="16"/>
        <v>0</v>
      </c>
    </row>
    <row r="32" spans="1:40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1"/>
      <c r="AG32" s="21">
        <f t="shared" si="14"/>
        <v>0</v>
      </c>
      <c r="AH32" s="23"/>
      <c r="AI32" s="21">
        <f t="shared" si="15"/>
        <v>0</v>
      </c>
      <c r="AJ32" s="71">
        <f t="shared" si="17"/>
        <v>0</v>
      </c>
      <c r="AK32" s="23"/>
      <c r="AL32" s="22">
        <f t="shared" si="18"/>
        <v>0</v>
      </c>
      <c r="AM32" s="21">
        <f t="shared" si="19"/>
        <v>0</v>
      </c>
      <c r="AN32" s="24">
        <f t="shared" si="16"/>
        <v>0</v>
      </c>
    </row>
    <row r="33" spans="1:40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1"/>
      <c r="AG33" s="21">
        <f t="shared" si="14"/>
        <v>0</v>
      </c>
      <c r="AH33" s="23"/>
      <c r="AI33" s="21">
        <f t="shared" si="15"/>
        <v>0</v>
      </c>
      <c r="AJ33" s="71">
        <f t="shared" si="17"/>
        <v>0</v>
      </c>
      <c r="AK33" s="23"/>
      <c r="AL33" s="22">
        <f t="shared" si="18"/>
        <v>0</v>
      </c>
      <c r="AM33" s="21">
        <f t="shared" si="19"/>
        <v>0</v>
      </c>
      <c r="AN33" s="24">
        <f t="shared" si="16"/>
        <v>0</v>
      </c>
    </row>
    <row r="34" spans="1:40" ht="30.75" customHeight="1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1"/>
      <c r="AG34" s="21">
        <f t="shared" si="14"/>
        <v>0</v>
      </c>
      <c r="AH34" s="23"/>
      <c r="AI34" s="21">
        <f t="shared" si="15"/>
        <v>0</v>
      </c>
      <c r="AJ34" s="71">
        <f t="shared" si="17"/>
        <v>0</v>
      </c>
      <c r="AK34" s="23"/>
      <c r="AL34" s="22">
        <f t="shared" si="18"/>
        <v>0</v>
      </c>
      <c r="AM34" s="21">
        <f t="shared" si="19"/>
        <v>0</v>
      </c>
      <c r="AN34" s="24">
        <f t="shared" si="16"/>
        <v>0</v>
      </c>
    </row>
    <row r="35" spans="1:40" s="39" customFormat="1" ht="30.75" customHeight="1">
      <c r="A35" s="23" t="s">
        <v>62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1"/>
      <c r="AG35" s="21">
        <f t="shared" si="14"/>
        <v>0</v>
      </c>
      <c r="AH35" s="27"/>
      <c r="AI35" s="21">
        <f t="shared" si="15"/>
        <v>0</v>
      </c>
      <c r="AJ35" s="71">
        <f t="shared" si="17"/>
        <v>0</v>
      </c>
      <c r="AK35" s="23"/>
      <c r="AL35" s="22">
        <f t="shared" si="18"/>
        <v>0</v>
      </c>
      <c r="AM35" s="21">
        <f t="shared" si="19"/>
        <v>0</v>
      </c>
      <c r="AN35" s="24">
        <f t="shared" si="16"/>
        <v>0</v>
      </c>
    </row>
    <row r="36" spans="1:40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1"/>
      <c r="AG36" s="21">
        <f t="shared" si="14"/>
        <v>0</v>
      </c>
      <c r="AH36" s="23"/>
      <c r="AI36" s="21">
        <f t="shared" si="15"/>
        <v>0</v>
      </c>
      <c r="AJ36" s="71">
        <f t="shared" si="17"/>
        <v>0</v>
      </c>
      <c r="AK36" s="23"/>
      <c r="AL36" s="22">
        <f t="shared" si="18"/>
        <v>0</v>
      </c>
      <c r="AM36" s="21">
        <f t="shared" si="19"/>
        <v>0</v>
      </c>
      <c r="AN36" s="24">
        <f t="shared" si="16"/>
        <v>0</v>
      </c>
    </row>
    <row r="37" spans="1:40" ht="30.75" customHeight="1">
      <c r="A37" s="23" t="s">
        <v>64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1"/>
      <c r="AG37" s="21">
        <f t="shared" si="14"/>
        <v>0</v>
      </c>
      <c r="AH37" s="23"/>
      <c r="AI37" s="21">
        <f t="shared" si="15"/>
        <v>0</v>
      </c>
      <c r="AJ37" s="71">
        <f t="shared" si="17"/>
        <v>0</v>
      </c>
      <c r="AK37" s="23"/>
      <c r="AL37" s="22">
        <f t="shared" si="18"/>
        <v>0</v>
      </c>
      <c r="AM37" s="21">
        <f t="shared" si="19"/>
        <v>0</v>
      </c>
      <c r="AN37" s="24">
        <f t="shared" si="16"/>
        <v>0</v>
      </c>
    </row>
    <row r="38" spans="1:40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1"/>
      <c r="AG38" s="21">
        <f t="shared" si="14"/>
        <v>0</v>
      </c>
      <c r="AH38" s="23"/>
      <c r="AI38" s="21">
        <f t="shared" si="15"/>
        <v>0</v>
      </c>
      <c r="AJ38" s="71">
        <f t="shared" si="17"/>
        <v>0</v>
      </c>
      <c r="AK38" s="23"/>
      <c r="AL38" s="22">
        <f t="shared" si="18"/>
        <v>0</v>
      </c>
      <c r="AM38" s="21">
        <f t="shared" si="19"/>
        <v>0</v>
      </c>
      <c r="AN38" s="24">
        <f t="shared" si="16"/>
        <v>0</v>
      </c>
    </row>
    <row r="39" spans="1:40" ht="30.75" customHeight="1">
      <c r="A39" s="23" t="s">
        <v>66</v>
      </c>
      <c r="B39" s="23"/>
      <c r="C39" s="23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1"/>
      <c r="AG39" s="21">
        <f t="shared" si="14"/>
        <v>0</v>
      </c>
      <c r="AH39" s="23"/>
      <c r="AI39" s="21">
        <f t="shared" si="15"/>
        <v>0</v>
      </c>
      <c r="AJ39" s="71">
        <f t="shared" si="17"/>
        <v>0</v>
      </c>
      <c r="AK39" s="23"/>
      <c r="AL39" s="22">
        <f t="shared" si="18"/>
        <v>0</v>
      </c>
      <c r="AM39" s="21">
        <f t="shared" si="19"/>
        <v>0</v>
      </c>
      <c r="AN39" s="24">
        <f t="shared" si="16"/>
        <v>0</v>
      </c>
    </row>
    <row r="40" spans="1:40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>
        <v>20.02</v>
      </c>
      <c r="W40" s="21">
        <f t="shared" si="9"/>
        <v>0.44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1"/>
      <c r="AG40" s="21">
        <f t="shared" si="14"/>
        <v>0</v>
      </c>
      <c r="AH40" s="23"/>
      <c r="AI40" s="21">
        <f t="shared" si="15"/>
        <v>0</v>
      </c>
      <c r="AJ40" s="71">
        <f t="shared" si="17"/>
        <v>0.44</v>
      </c>
      <c r="AK40" s="23"/>
      <c r="AL40" s="22">
        <f t="shared" si="18"/>
        <v>0</v>
      </c>
      <c r="AM40" s="21">
        <f t="shared" si="19"/>
        <v>20.02</v>
      </c>
      <c r="AN40" s="24">
        <f t="shared" si="16"/>
        <v>0</v>
      </c>
    </row>
    <row r="41" spans="1:40" ht="30.75" customHeight="1">
      <c r="A41" s="23" t="s">
        <v>72</v>
      </c>
      <c r="B41" s="23"/>
      <c r="C41" s="23" t="s">
        <v>32</v>
      </c>
      <c r="D41" s="23">
        <v>120</v>
      </c>
      <c r="E41" s="21">
        <f t="shared" si="0"/>
        <v>2.64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83.33</v>
      </c>
      <c r="U41" s="21">
        <f t="shared" si="8"/>
        <v>1.833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>
        <v>309</v>
      </c>
      <c r="AC41" s="21">
        <f t="shared" si="12"/>
        <v>6.798</v>
      </c>
      <c r="AD41" s="23"/>
      <c r="AE41" s="21">
        <f t="shared" si="13"/>
        <v>0</v>
      </c>
      <c r="AF41" s="21"/>
      <c r="AG41" s="21">
        <f t="shared" si="14"/>
        <v>0</v>
      </c>
      <c r="AH41" s="23"/>
      <c r="AI41" s="21">
        <f t="shared" si="15"/>
        <v>0</v>
      </c>
      <c r="AJ41" s="71">
        <f t="shared" si="17"/>
        <v>11.271000000000001</v>
      </c>
      <c r="AK41" s="23"/>
      <c r="AL41" s="22">
        <f t="shared" si="18"/>
        <v>0</v>
      </c>
      <c r="AM41" s="21">
        <f t="shared" si="19"/>
        <v>512.33000000000004</v>
      </c>
      <c r="AN41" s="24">
        <f t="shared" si="16"/>
        <v>0</v>
      </c>
    </row>
    <row r="42" spans="1:40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/>
      <c r="U42" s="21">
        <f t="shared" si="8"/>
        <v>0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1"/>
      <c r="AG42" s="21">
        <f t="shared" si="14"/>
        <v>0</v>
      </c>
      <c r="AH42" s="23"/>
      <c r="AI42" s="21">
        <f t="shared" si="15"/>
        <v>0</v>
      </c>
      <c r="AJ42" s="71">
        <f t="shared" si="17"/>
        <v>0</v>
      </c>
      <c r="AK42" s="23"/>
      <c r="AL42" s="22">
        <f t="shared" si="18"/>
        <v>0</v>
      </c>
      <c r="AM42" s="21">
        <f t="shared" si="19"/>
        <v>0</v>
      </c>
      <c r="AN42" s="24">
        <f t="shared" si="16"/>
        <v>0</v>
      </c>
    </row>
    <row r="43" spans="1:40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11.9</v>
      </c>
      <c r="U43" s="21">
        <f t="shared" si="8"/>
        <v>0.26200000000000001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1"/>
      <c r="AG43" s="21">
        <f t="shared" si="14"/>
        <v>0</v>
      </c>
      <c r="AH43" s="23"/>
      <c r="AI43" s="21">
        <f t="shared" si="15"/>
        <v>0</v>
      </c>
      <c r="AJ43" s="71">
        <f t="shared" si="17"/>
        <v>0.26200000000000001</v>
      </c>
      <c r="AK43" s="23"/>
      <c r="AL43" s="22"/>
      <c r="AM43" s="21">
        <f t="shared" si="19"/>
        <v>11.9</v>
      </c>
      <c r="AN43" s="24"/>
    </row>
    <row r="44" spans="1:40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13.33</v>
      </c>
      <c r="U44" s="21">
        <f t="shared" si="8"/>
        <v>0.29299999999999998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1"/>
      <c r="AG44" s="21">
        <f t="shared" si="14"/>
        <v>0</v>
      </c>
      <c r="AH44" s="23"/>
      <c r="AI44" s="21">
        <f t="shared" si="15"/>
        <v>0</v>
      </c>
      <c r="AJ44" s="71">
        <f t="shared" si="17"/>
        <v>0.29299999999999998</v>
      </c>
      <c r="AK44" s="23"/>
      <c r="AL44" s="22"/>
      <c r="AM44" s="21">
        <f t="shared" si="19"/>
        <v>13.33</v>
      </c>
      <c r="AN44" s="24"/>
    </row>
    <row r="45" spans="1:40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1"/>
      <c r="AG45" s="21">
        <f t="shared" si="14"/>
        <v>0</v>
      </c>
      <c r="AH45" s="23"/>
      <c r="AI45" s="21">
        <f t="shared" si="15"/>
        <v>0</v>
      </c>
      <c r="AJ45" s="71">
        <f t="shared" si="17"/>
        <v>0</v>
      </c>
      <c r="AK45" s="23"/>
      <c r="AL45" s="22"/>
      <c r="AM45" s="21">
        <f t="shared" si="19"/>
        <v>0</v>
      </c>
      <c r="AN45" s="24"/>
    </row>
    <row r="46" spans="1:40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1"/>
      <c r="AG46" s="21">
        <f t="shared" si="14"/>
        <v>0</v>
      </c>
      <c r="AH46" s="23"/>
      <c r="AI46" s="21">
        <f t="shared" si="15"/>
        <v>0</v>
      </c>
      <c r="AJ46" s="71">
        <f t="shared" si="17"/>
        <v>0</v>
      </c>
      <c r="AK46" s="23"/>
      <c r="AL46" s="22"/>
      <c r="AM46" s="21">
        <f t="shared" si="19"/>
        <v>0</v>
      </c>
      <c r="AN46" s="24"/>
    </row>
    <row r="47" spans="1:40" ht="30.75" customHeight="1">
      <c r="A47" s="23" t="s">
        <v>74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/>
      <c r="I47" s="21">
        <f t="shared" si="2"/>
        <v>0</v>
      </c>
      <c r="J47" s="23"/>
      <c r="K47" s="21">
        <f t="shared" si="3"/>
        <v>0</v>
      </c>
      <c r="L47" s="23">
        <v>120</v>
      </c>
      <c r="M47" s="21">
        <f t="shared" si="4"/>
        <v>2.64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1"/>
      <c r="AG47" s="21">
        <f t="shared" si="14"/>
        <v>0</v>
      </c>
      <c r="AH47" s="23">
        <v>45.4</v>
      </c>
      <c r="AI47" s="21">
        <f t="shared" si="15"/>
        <v>0.999</v>
      </c>
      <c r="AJ47" s="71">
        <f t="shared" si="17"/>
        <v>3.6389999999999998</v>
      </c>
      <c r="AK47" s="23"/>
      <c r="AL47" s="22"/>
      <c r="AM47" s="21">
        <f t="shared" si="19"/>
        <v>165.4</v>
      </c>
      <c r="AN47" s="24"/>
    </row>
    <row r="48" spans="1:40" ht="30.75" customHeight="1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1"/>
      <c r="AG48" s="21">
        <f t="shared" si="14"/>
        <v>0</v>
      </c>
      <c r="AH48" s="23"/>
      <c r="AI48" s="21">
        <f t="shared" si="15"/>
        <v>0</v>
      </c>
      <c r="AJ48" s="71">
        <f t="shared" si="17"/>
        <v>0</v>
      </c>
      <c r="AK48" s="23"/>
      <c r="AL48" s="22"/>
      <c r="AM48" s="21">
        <f t="shared" si="19"/>
        <v>0</v>
      </c>
      <c r="AN48" s="24"/>
    </row>
    <row r="49" spans="1:40" ht="30.75" customHeight="1">
      <c r="A49" s="23" t="s">
        <v>76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1"/>
      <c r="AG49" s="21">
        <f t="shared" si="14"/>
        <v>0</v>
      </c>
      <c r="AH49" s="23"/>
      <c r="AI49" s="21">
        <f t="shared" si="15"/>
        <v>0</v>
      </c>
      <c r="AJ49" s="71">
        <f t="shared" si="17"/>
        <v>0</v>
      </c>
      <c r="AK49" s="23"/>
      <c r="AL49" s="22"/>
      <c r="AM49" s="21">
        <f t="shared" si="19"/>
        <v>0</v>
      </c>
      <c r="AN49" s="24"/>
    </row>
    <row r="50" spans="1:40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>
        <v>200</v>
      </c>
      <c r="K50" s="21">
        <f t="shared" si="3"/>
        <v>4.4000000000000004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1"/>
      <c r="AG50" s="21">
        <f t="shared" si="14"/>
        <v>0</v>
      </c>
      <c r="AH50" s="23"/>
      <c r="AI50" s="21">
        <f t="shared" si="15"/>
        <v>0</v>
      </c>
      <c r="AJ50" s="71">
        <f t="shared" si="17"/>
        <v>4.4000000000000004</v>
      </c>
      <c r="AK50" s="23"/>
      <c r="AL50" s="22"/>
      <c r="AM50" s="21">
        <f t="shared" si="19"/>
        <v>200</v>
      </c>
      <c r="AN50" s="24"/>
    </row>
    <row r="51" spans="1:40" ht="30.75" customHeight="1">
      <c r="A51" s="23" t="s">
        <v>192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>
        <v>65</v>
      </c>
      <c r="U51" s="21">
        <f t="shared" si="8"/>
        <v>1.43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1"/>
      <c r="AG51" s="21">
        <f t="shared" si="14"/>
        <v>0</v>
      </c>
      <c r="AH51" s="23"/>
      <c r="AI51" s="21">
        <f t="shared" si="15"/>
        <v>0</v>
      </c>
      <c r="AJ51" s="71">
        <f t="shared" si="17"/>
        <v>1.43</v>
      </c>
      <c r="AK51" s="23"/>
      <c r="AL51" s="22"/>
      <c r="AM51" s="21">
        <f t="shared" si="19"/>
        <v>65</v>
      </c>
      <c r="AN51" s="24"/>
    </row>
    <row r="52" spans="1:40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/>
      <c r="G52" s="21">
        <f t="shared" si="1"/>
        <v>0</v>
      </c>
      <c r="H52" s="23">
        <v>30</v>
      </c>
      <c r="I52" s="21">
        <f t="shared" si="2"/>
        <v>0.66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>
        <v>17</v>
      </c>
      <c r="Y52" s="21">
        <f t="shared" si="10"/>
        <v>0.374</v>
      </c>
      <c r="Z52" s="23"/>
      <c r="AA52" s="21">
        <f t="shared" si="11"/>
        <v>0</v>
      </c>
      <c r="AB52" s="23"/>
      <c r="AC52" s="21">
        <f t="shared" si="12"/>
        <v>0</v>
      </c>
      <c r="AD52" s="23">
        <v>30</v>
      </c>
      <c r="AE52" s="21">
        <f t="shared" si="13"/>
        <v>0.66</v>
      </c>
      <c r="AF52" s="21"/>
      <c r="AG52" s="21">
        <f t="shared" si="14"/>
        <v>0</v>
      </c>
      <c r="AH52" s="23"/>
      <c r="AI52" s="21">
        <f t="shared" si="15"/>
        <v>0</v>
      </c>
      <c r="AJ52" s="71">
        <f t="shared" si="17"/>
        <v>1.694</v>
      </c>
      <c r="AK52" s="23"/>
      <c r="AL52" s="22">
        <f t="shared" si="18"/>
        <v>0</v>
      </c>
      <c r="AM52" s="21">
        <f>D52+F52+H52+J52+L52+N52+P52+R52+T52+V52+X52+Z52+AB52+AD52+AH52</f>
        <v>77</v>
      </c>
      <c r="AN52" s="24">
        <f t="shared" si="16"/>
        <v>0</v>
      </c>
    </row>
    <row r="53" spans="1:40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/>
      <c r="AC53" s="21">
        <f t="shared" si="12"/>
        <v>0</v>
      </c>
      <c r="AD53" s="23"/>
      <c r="AE53" s="21">
        <f t="shared" si="13"/>
        <v>0</v>
      </c>
      <c r="AF53" s="23">
        <v>30</v>
      </c>
      <c r="AG53" s="21">
        <f t="shared" si="14"/>
        <v>0.66</v>
      </c>
      <c r="AH53" s="23"/>
      <c r="AI53" s="21">
        <f t="shared" si="15"/>
        <v>0</v>
      </c>
      <c r="AJ53" s="71">
        <f t="shared" si="17"/>
        <v>0</v>
      </c>
      <c r="AK53" s="23"/>
      <c r="AL53" s="22">
        <f t="shared" si="18"/>
        <v>0</v>
      </c>
      <c r="AM53" s="21">
        <f>D53+F53+H53+J53+L53+N53+P53+R53+T53+V53+X53+Z53+AB53+AD53+AH53+AF53</f>
        <v>30</v>
      </c>
      <c r="AN53" s="24">
        <f t="shared" si="16"/>
        <v>0</v>
      </c>
    </row>
    <row r="54" spans="1:40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1"/>
      <c r="AG54" s="21">
        <f t="shared" si="14"/>
        <v>0</v>
      </c>
      <c r="AH54" s="23"/>
      <c r="AI54" s="21">
        <f t="shared" si="15"/>
        <v>0</v>
      </c>
      <c r="AJ54" s="71">
        <f t="shared" si="17"/>
        <v>2.5960000000000001</v>
      </c>
      <c r="AK54" s="23"/>
      <c r="AL54" s="22">
        <f t="shared" si="18"/>
        <v>0</v>
      </c>
      <c r="AM54" s="21">
        <f t="shared" si="19"/>
        <v>118</v>
      </c>
      <c r="AN54" s="24">
        <f t="shared" si="16"/>
        <v>0</v>
      </c>
    </row>
    <row r="55" spans="1:40" ht="30.75" customHeight="1">
      <c r="A55" s="23" t="s">
        <v>107</v>
      </c>
      <c r="B55" s="23"/>
      <c r="C55" s="23" t="s">
        <v>32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1"/>
      <c r="AG55" s="21">
        <f t="shared" si="14"/>
        <v>0</v>
      </c>
      <c r="AH55" s="23">
        <v>0.2</v>
      </c>
      <c r="AI55" s="21">
        <f t="shared" si="15"/>
        <v>4.0000000000000001E-3</v>
      </c>
      <c r="AJ55" s="71">
        <f t="shared" si="17"/>
        <v>4.0000000000000001E-3</v>
      </c>
      <c r="AK55" s="23"/>
      <c r="AL55" s="22">
        <f t="shared" si="18"/>
        <v>0</v>
      </c>
      <c r="AM55" s="21">
        <f>D55+F55+H55+J55+L55+N55+P55+R55+T55+V55+X55+Z55+AB55+AD55+AH55</f>
        <v>0.2</v>
      </c>
      <c r="AN55" s="24">
        <f t="shared" si="16"/>
        <v>0</v>
      </c>
    </row>
    <row r="56" spans="1:40" ht="30.75" customHeight="1">
      <c r="A56" s="23" t="s">
        <v>102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>
        <v>10</v>
      </c>
      <c r="Y56" s="21">
        <f t="shared" si="10"/>
        <v>0.22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1"/>
      <c r="AG56" s="21">
        <f t="shared" si="14"/>
        <v>0</v>
      </c>
      <c r="AH56" s="23"/>
      <c r="AI56" s="21">
        <f t="shared" si="15"/>
        <v>0</v>
      </c>
      <c r="AJ56" s="71">
        <f t="shared" si="17"/>
        <v>0.22</v>
      </c>
      <c r="AK56" s="23"/>
      <c r="AL56" s="22">
        <f t="shared" si="18"/>
        <v>0</v>
      </c>
      <c r="AM56" s="21">
        <f t="shared" si="19"/>
        <v>10</v>
      </c>
      <c r="AN56" s="24">
        <f t="shared" si="16"/>
        <v>0</v>
      </c>
    </row>
    <row r="57" spans="1:40" s="39" customFormat="1" ht="30.75" customHeight="1">
      <c r="A57" s="23" t="s">
        <v>101</v>
      </c>
      <c r="B57" s="23"/>
      <c r="C57" s="23" t="s">
        <v>32</v>
      </c>
      <c r="D57" s="23">
        <v>1</v>
      </c>
      <c r="E57" s="21">
        <f t="shared" si="0"/>
        <v>2.1999999999999999E-2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2.5</v>
      </c>
      <c r="U57" s="21">
        <f t="shared" si="8"/>
        <v>5.5E-2</v>
      </c>
      <c r="V57" s="23"/>
      <c r="W57" s="21">
        <f t="shared" si="9"/>
        <v>0</v>
      </c>
      <c r="X57" s="23">
        <v>4</v>
      </c>
      <c r="Y57" s="21">
        <f t="shared" si="10"/>
        <v>8.7999999999999995E-2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1"/>
      <c r="AG57" s="21">
        <f t="shared" si="14"/>
        <v>0</v>
      </c>
      <c r="AH57" s="23"/>
      <c r="AI57" s="21">
        <f t="shared" si="15"/>
        <v>0</v>
      </c>
      <c r="AJ57" s="71">
        <f t="shared" si="17"/>
        <v>0.16500000000000001</v>
      </c>
      <c r="AK57" s="23"/>
      <c r="AL57" s="22">
        <f t="shared" si="18"/>
        <v>0</v>
      </c>
      <c r="AM57" s="21">
        <f t="shared" si="19"/>
        <v>7.5</v>
      </c>
      <c r="AN57" s="24">
        <f t="shared" si="16"/>
        <v>0</v>
      </c>
    </row>
    <row r="58" spans="1:40" s="39" customFormat="1" ht="30.75" customHeight="1">
      <c r="A58" s="23" t="s">
        <v>129</v>
      </c>
      <c r="B58" s="23"/>
      <c r="C58" s="23" t="s">
        <v>150</v>
      </c>
      <c r="D58" s="23">
        <v>2</v>
      </c>
      <c r="E58" s="21">
        <f>$D$19*D58</f>
        <v>44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/>
      <c r="U58" s="21">
        <f t="shared" si="8"/>
        <v>0</v>
      </c>
      <c r="V58" s="23">
        <v>5.0000000000000001E-3</v>
      </c>
      <c r="W58" s="21">
        <f>$V$19*V58</f>
        <v>0.11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1"/>
      <c r="AG58" s="21">
        <f t="shared" si="14"/>
        <v>0</v>
      </c>
      <c r="AH58" s="23"/>
      <c r="AI58" s="21">
        <f t="shared" si="15"/>
        <v>0</v>
      </c>
      <c r="AJ58" s="71">
        <f t="shared" si="17"/>
        <v>44.11</v>
      </c>
      <c r="AK58" s="23"/>
      <c r="AL58" s="22">
        <f t="shared" si="18"/>
        <v>0</v>
      </c>
      <c r="AM58" s="21">
        <f t="shared" si="19"/>
        <v>2.0049999999999999</v>
      </c>
      <c r="AN58" s="24">
        <v>0.08</v>
      </c>
    </row>
    <row r="59" spans="1:40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7"/>
      <c r="AI60" s="7"/>
      <c r="AJ60" s="2"/>
      <c r="AK60" s="2"/>
      <c r="AL60" s="2"/>
      <c r="AM60" s="2"/>
      <c r="AN60" s="2"/>
    </row>
    <row r="61" spans="1:40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</row>
  </sheetData>
  <mergeCells count="103">
    <mergeCell ref="AH19:AI19"/>
    <mergeCell ref="AH20:AI20"/>
    <mergeCell ref="AG9:AG11"/>
    <mergeCell ref="AI9:AJ11"/>
    <mergeCell ref="AJ15:AM17"/>
    <mergeCell ref="R16:AI16"/>
    <mergeCell ref="AH17:AI17"/>
    <mergeCell ref="AF17:AG17"/>
    <mergeCell ref="Z17:AA17"/>
    <mergeCell ref="AB17:AC17"/>
    <mergeCell ref="AD17:AE17"/>
    <mergeCell ref="T9:AF11"/>
    <mergeCell ref="Q7:R8"/>
    <mergeCell ref="V17:W17"/>
    <mergeCell ref="T17:U17"/>
    <mergeCell ref="AF19:AG19"/>
    <mergeCell ref="AB19:AC19"/>
    <mergeCell ref="AD19:AE19"/>
    <mergeCell ref="AB20:AC20"/>
    <mergeCell ref="AL5:AM5"/>
    <mergeCell ref="AI6:AJ6"/>
    <mergeCell ref="AI7:AJ7"/>
    <mergeCell ref="AI8:AJ8"/>
    <mergeCell ref="A1:L1"/>
    <mergeCell ref="A2:C2"/>
    <mergeCell ref="U3:AE3"/>
    <mergeCell ref="A5:P5"/>
    <mergeCell ref="H10:J10"/>
    <mergeCell ref="K10:L10"/>
    <mergeCell ref="M10:N10"/>
    <mergeCell ref="O10:P10"/>
    <mergeCell ref="B9:E9"/>
    <mergeCell ref="F9:G9"/>
    <mergeCell ref="H9:L9"/>
    <mergeCell ref="M9:N9"/>
    <mergeCell ref="O9:P9"/>
    <mergeCell ref="Q9:R9"/>
    <mergeCell ref="Q10:R10"/>
    <mergeCell ref="A7:E7"/>
    <mergeCell ref="F7:G8"/>
    <mergeCell ref="H7:L8"/>
    <mergeCell ref="M7:N8"/>
    <mergeCell ref="O7:P8"/>
    <mergeCell ref="C8:E8"/>
    <mergeCell ref="H11:J11"/>
    <mergeCell ref="K11:L11"/>
    <mergeCell ref="M11:N11"/>
    <mergeCell ref="O11:P11"/>
    <mergeCell ref="Q11:R11"/>
    <mergeCell ref="B10:E10"/>
    <mergeCell ref="F10:G10"/>
    <mergeCell ref="B11:E11"/>
    <mergeCell ref="F11:G11"/>
    <mergeCell ref="C12:E12"/>
    <mergeCell ref="F12:G12"/>
    <mergeCell ref="H12:L12"/>
    <mergeCell ref="M12:N12"/>
    <mergeCell ref="O12:P12"/>
    <mergeCell ref="Q12:R12"/>
    <mergeCell ref="J17:K17"/>
    <mergeCell ref="L17:M17"/>
    <mergeCell ref="N17:O17"/>
    <mergeCell ref="D17:E17"/>
    <mergeCell ref="F17:G17"/>
    <mergeCell ref="H17:I17"/>
    <mergeCell ref="P17:Q17"/>
    <mergeCell ref="R17:S17"/>
    <mergeCell ref="R20:S20"/>
    <mergeCell ref="T20:U20"/>
    <mergeCell ref="T19:U19"/>
    <mergeCell ref="H13:L13"/>
    <mergeCell ref="M13:N13"/>
    <mergeCell ref="O13:P13"/>
    <mergeCell ref="Q13:R13"/>
    <mergeCell ref="A15:B16"/>
    <mergeCell ref="C15:C18"/>
    <mergeCell ref="D16:Q16"/>
    <mergeCell ref="A17:A18"/>
    <mergeCell ref="B17:B18"/>
    <mergeCell ref="AD20:AE20"/>
    <mergeCell ref="AF20:AG20"/>
    <mergeCell ref="X17:Y17"/>
    <mergeCell ref="D20:E20"/>
    <mergeCell ref="F20:G20"/>
    <mergeCell ref="H20:I20"/>
    <mergeCell ref="J20:K20"/>
    <mergeCell ref="L20:M20"/>
    <mergeCell ref="X20:Y20"/>
    <mergeCell ref="V19:W19"/>
    <mergeCell ref="X19:Y19"/>
    <mergeCell ref="Z19:AA19"/>
    <mergeCell ref="Z20:AA20"/>
    <mergeCell ref="F19:G19"/>
    <mergeCell ref="H19:I19"/>
    <mergeCell ref="J19:K19"/>
    <mergeCell ref="L19:M19"/>
    <mergeCell ref="N19:O19"/>
    <mergeCell ref="P19:Q19"/>
    <mergeCell ref="R19:S19"/>
    <mergeCell ref="D19:E19"/>
    <mergeCell ref="V20:W20"/>
    <mergeCell ref="N20:O20"/>
    <mergeCell ref="P20:Q20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64"/>
  <sheetViews>
    <sheetView zoomScale="50" zoomScaleNormal="50" workbookViewId="0">
      <selection activeCell="Q3" sqref="Q3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10.42578125" customWidth="1"/>
    <col min="15" max="15" width="12.85546875" customWidth="1"/>
    <col min="16" max="16" width="8.8554687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3"/>
      <c r="AK4" s="13"/>
      <c r="AL4" s="2"/>
    </row>
    <row r="5" spans="1:38" ht="24" thickBot="1">
      <c r="A5" s="186" t="s">
        <v>214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3"/>
      <c r="AG5" s="2"/>
      <c r="AH5" s="2"/>
      <c r="AI5" s="2"/>
      <c r="AJ5" s="187"/>
      <c r="AK5" s="187"/>
      <c r="AL5" s="2"/>
    </row>
    <row r="6" spans="1:38" ht="21">
      <c r="A6" s="7"/>
      <c r="B6" s="7"/>
      <c r="C6" s="7"/>
      <c r="D6" s="7"/>
      <c r="E6" s="7"/>
      <c r="F6" s="7"/>
      <c r="G6" s="7"/>
      <c r="H6" s="70" t="s">
        <v>157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 t="s">
        <v>5</v>
      </c>
      <c r="AG6" s="188" t="s">
        <v>6</v>
      </c>
      <c r="AH6" s="189"/>
      <c r="AI6" s="43"/>
      <c r="AL6" s="7"/>
    </row>
    <row r="7" spans="1:38" ht="23.25" customHeight="1">
      <c r="A7" s="172" t="s">
        <v>7</v>
      </c>
      <c r="B7" s="172"/>
      <c r="C7" s="172"/>
      <c r="D7" s="172"/>
      <c r="E7" s="173"/>
      <c r="F7" s="174" t="s">
        <v>8</v>
      </c>
      <c r="G7" s="175"/>
      <c r="H7" s="174" t="s">
        <v>9</v>
      </c>
      <c r="I7" s="178"/>
      <c r="J7" s="178"/>
      <c r="K7" s="178"/>
      <c r="L7" s="175"/>
      <c r="M7" s="174" t="s">
        <v>10</v>
      </c>
      <c r="N7" s="175"/>
      <c r="O7" s="174" t="s">
        <v>11</v>
      </c>
      <c r="P7" s="180"/>
      <c r="Q7" s="182"/>
      <c r="R7" s="183"/>
      <c r="S7" s="7"/>
      <c r="T7" s="41" t="s">
        <v>215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8" t="s">
        <v>12</v>
      </c>
      <c r="AG7" s="190"/>
      <c r="AH7" s="191"/>
      <c r="AI7" s="48"/>
      <c r="AL7" s="7"/>
    </row>
    <row r="8" spans="1:38" ht="70.5" customHeight="1">
      <c r="A8" s="31" t="s">
        <v>13</v>
      </c>
      <c r="B8" s="32"/>
      <c r="C8" s="192" t="s">
        <v>14</v>
      </c>
      <c r="D8" s="192"/>
      <c r="E8" s="193"/>
      <c r="F8" s="176"/>
      <c r="G8" s="177"/>
      <c r="H8" s="176"/>
      <c r="I8" s="179"/>
      <c r="J8" s="179"/>
      <c r="K8" s="179"/>
      <c r="L8" s="177"/>
      <c r="M8" s="176"/>
      <c r="N8" s="177"/>
      <c r="O8" s="176"/>
      <c r="P8" s="181"/>
      <c r="Q8" s="182"/>
      <c r="R8" s="183"/>
      <c r="S8" s="7"/>
      <c r="T8" s="42" t="s">
        <v>35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8" t="s">
        <v>15</v>
      </c>
      <c r="AG8" s="194">
        <v>54711849</v>
      </c>
      <c r="AH8" s="195"/>
      <c r="AI8" s="44"/>
      <c r="AL8" s="7"/>
    </row>
    <row r="9" spans="1:38" ht="21">
      <c r="A9" s="33">
        <v>1</v>
      </c>
      <c r="B9" s="169">
        <v>2</v>
      </c>
      <c r="C9" s="170"/>
      <c r="D9" s="170"/>
      <c r="E9" s="171"/>
      <c r="F9" s="169">
        <v>3</v>
      </c>
      <c r="G9" s="171"/>
      <c r="H9" s="169">
        <v>4</v>
      </c>
      <c r="I9" s="170"/>
      <c r="J9" s="170"/>
      <c r="K9" s="170"/>
      <c r="L9" s="171"/>
      <c r="M9" s="169">
        <v>5</v>
      </c>
      <c r="N9" s="171"/>
      <c r="O9" s="169">
        <v>6</v>
      </c>
      <c r="P9" s="171"/>
      <c r="Q9" s="161"/>
      <c r="R9" s="162"/>
      <c r="S9" s="7"/>
      <c r="T9" s="146" t="s">
        <v>154</v>
      </c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2"/>
      <c r="AH9" s="153"/>
      <c r="AI9" s="45"/>
      <c r="AL9" s="7"/>
    </row>
    <row r="10" spans="1:38" ht="21.75" thickBot="1">
      <c r="A10" s="34"/>
      <c r="B10" s="83" t="s">
        <v>47</v>
      </c>
      <c r="C10" s="84"/>
      <c r="D10" s="84"/>
      <c r="E10" s="85"/>
      <c r="F10" s="86" t="s">
        <v>48</v>
      </c>
      <c r="G10" s="87"/>
      <c r="H10" s="86" t="s">
        <v>38</v>
      </c>
      <c r="I10" s="159"/>
      <c r="J10" s="87"/>
      <c r="K10" s="86" t="s">
        <v>39</v>
      </c>
      <c r="L10" s="87"/>
      <c r="M10" s="86"/>
      <c r="N10" s="87"/>
      <c r="O10" s="86"/>
      <c r="P10" s="160"/>
      <c r="Q10" s="161"/>
      <c r="R10" s="16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4"/>
      <c r="AH10" s="155"/>
      <c r="AI10" s="46"/>
      <c r="AL10" s="7"/>
    </row>
    <row r="11" spans="1:38" ht="21">
      <c r="A11" s="36" t="s">
        <v>153</v>
      </c>
      <c r="B11" s="88">
        <v>170</v>
      </c>
      <c r="C11" s="89"/>
      <c r="D11" s="89"/>
      <c r="E11" s="90"/>
      <c r="F11" s="91">
        <v>170</v>
      </c>
      <c r="G11" s="92"/>
      <c r="H11" s="163">
        <v>22</v>
      </c>
      <c r="I11" s="164"/>
      <c r="J11" s="165"/>
      <c r="K11" s="166">
        <v>22</v>
      </c>
      <c r="L11" s="167"/>
      <c r="M11" s="91">
        <f>K11*F11</f>
        <v>3740</v>
      </c>
      <c r="N11" s="92">
        <f>N9*M11/1000</f>
        <v>0</v>
      </c>
      <c r="O11" s="143">
        <f>M11</f>
        <v>3740</v>
      </c>
      <c r="P11" s="144"/>
      <c r="Q11" s="145"/>
      <c r="R11" s="142"/>
      <c r="S11" s="7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7"/>
      <c r="AG11" s="156"/>
      <c r="AH11" s="157"/>
      <c r="AI11" s="47"/>
      <c r="AL11" s="7"/>
    </row>
    <row r="12" spans="1:38" ht="21.75" thickBot="1">
      <c r="A12" s="11"/>
      <c r="B12" s="12"/>
      <c r="C12" s="129"/>
      <c r="D12" s="129"/>
      <c r="E12" s="130"/>
      <c r="F12" s="131"/>
      <c r="G12" s="130"/>
      <c r="H12" s="131"/>
      <c r="I12" s="129"/>
      <c r="J12" s="129"/>
      <c r="K12" s="129"/>
      <c r="L12" s="130"/>
      <c r="M12" s="148"/>
      <c r="N12" s="149"/>
      <c r="O12" s="150"/>
      <c r="P12" s="151"/>
      <c r="Q12" s="127"/>
      <c r="R12" s="128"/>
      <c r="S12" s="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21.75" thickBot="1">
      <c r="A13" s="13"/>
      <c r="B13" s="13"/>
      <c r="C13" s="13"/>
      <c r="D13" s="13"/>
      <c r="E13" s="13"/>
      <c r="F13" s="13"/>
      <c r="G13" s="14"/>
      <c r="H13" s="135" t="s">
        <v>16</v>
      </c>
      <c r="I13" s="135"/>
      <c r="J13" s="135"/>
      <c r="K13" s="135"/>
      <c r="L13" s="136"/>
      <c r="M13" s="137">
        <f>SUM(M11)</f>
        <v>3740</v>
      </c>
      <c r="N13" s="138"/>
      <c r="O13" s="139">
        <f>SUM(O11:O12)</f>
        <v>3740</v>
      </c>
      <c r="P13" s="140"/>
      <c r="Q13" s="141"/>
      <c r="R13" s="14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 thickBo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thickBot="1">
      <c r="A15" s="101" t="s">
        <v>17</v>
      </c>
      <c r="B15" s="102"/>
      <c r="C15" s="105" t="s">
        <v>18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19</v>
      </c>
      <c r="P15" s="54"/>
      <c r="Q15" s="54"/>
      <c r="R15" s="6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10" t="s">
        <v>20</v>
      </c>
      <c r="AI15" s="111"/>
      <c r="AJ15" s="111"/>
      <c r="AK15" s="112"/>
      <c r="AL15" s="15"/>
    </row>
    <row r="16" spans="1:38" ht="17.25" customHeight="1" thickBot="1">
      <c r="A16" s="103"/>
      <c r="B16" s="104"/>
      <c r="C16" s="106"/>
      <c r="D16" s="119" t="s">
        <v>21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9" t="s">
        <v>22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3"/>
      <c r="AI16" s="114"/>
      <c r="AJ16" s="114"/>
      <c r="AK16" s="115"/>
      <c r="AL16" s="16"/>
    </row>
    <row r="17" spans="1:38" ht="150" customHeight="1" thickBot="1">
      <c r="A17" s="122" t="s">
        <v>23</v>
      </c>
      <c r="B17" s="124" t="s">
        <v>24</v>
      </c>
      <c r="C17" s="106"/>
      <c r="D17" s="99" t="s">
        <v>211</v>
      </c>
      <c r="E17" s="100"/>
      <c r="F17" s="126" t="s">
        <v>213</v>
      </c>
      <c r="G17" s="100"/>
      <c r="H17" s="126" t="s">
        <v>80</v>
      </c>
      <c r="I17" s="100"/>
      <c r="J17" s="126" t="s">
        <v>90</v>
      </c>
      <c r="K17" s="100"/>
      <c r="L17" s="134"/>
      <c r="M17" s="134"/>
      <c r="N17" s="126"/>
      <c r="O17" s="100"/>
      <c r="P17" s="126"/>
      <c r="Q17" s="133"/>
      <c r="R17" s="99" t="s">
        <v>160</v>
      </c>
      <c r="S17" s="100"/>
      <c r="T17" s="99" t="s">
        <v>132</v>
      </c>
      <c r="U17" s="100"/>
      <c r="V17" s="99" t="s">
        <v>184</v>
      </c>
      <c r="W17" s="100"/>
      <c r="X17" s="126" t="s">
        <v>133</v>
      </c>
      <c r="Y17" s="100"/>
      <c r="Z17" s="126" t="s">
        <v>80</v>
      </c>
      <c r="AA17" s="100"/>
      <c r="AB17" s="132" t="s">
        <v>128</v>
      </c>
      <c r="AC17" s="132"/>
      <c r="AD17" s="126" t="s">
        <v>97</v>
      </c>
      <c r="AE17" s="100"/>
      <c r="AF17" s="126"/>
      <c r="AG17" s="133"/>
      <c r="AH17" s="116"/>
      <c r="AI17" s="117"/>
      <c r="AJ17" s="117"/>
      <c r="AK17" s="118"/>
      <c r="AL17" s="17"/>
    </row>
    <row r="18" spans="1:38" ht="44.25" customHeight="1" thickBot="1">
      <c r="A18" s="123"/>
      <c r="B18" s="125"/>
      <c r="C18" s="107"/>
      <c r="D18" s="61" t="s">
        <v>25</v>
      </c>
      <c r="E18" s="55" t="s">
        <v>46</v>
      </c>
      <c r="F18" s="56" t="s">
        <v>25</v>
      </c>
      <c r="G18" s="55" t="s">
        <v>46</v>
      </c>
      <c r="H18" s="56" t="s">
        <v>25</v>
      </c>
      <c r="I18" s="55" t="s">
        <v>46</v>
      </c>
      <c r="J18" s="56" t="s">
        <v>25</v>
      </c>
      <c r="K18" s="55" t="s">
        <v>46</v>
      </c>
      <c r="L18" s="56" t="s">
        <v>25</v>
      </c>
      <c r="M18" s="55" t="s">
        <v>46</v>
      </c>
      <c r="N18" s="56" t="s">
        <v>25</v>
      </c>
      <c r="O18" s="55" t="s">
        <v>46</v>
      </c>
      <c r="P18" s="56" t="s">
        <v>25</v>
      </c>
      <c r="Q18" s="55" t="s">
        <v>46</v>
      </c>
      <c r="R18" s="61" t="s">
        <v>25</v>
      </c>
      <c r="S18" s="55" t="s">
        <v>46</v>
      </c>
      <c r="T18" s="56" t="s">
        <v>25</v>
      </c>
      <c r="U18" s="55" t="s">
        <v>46</v>
      </c>
      <c r="V18" s="56" t="s">
        <v>25</v>
      </c>
      <c r="W18" s="55" t="s">
        <v>46</v>
      </c>
      <c r="X18" s="56" t="s">
        <v>25</v>
      </c>
      <c r="Y18" s="55" t="s">
        <v>46</v>
      </c>
      <c r="Z18" s="56" t="s">
        <v>25</v>
      </c>
      <c r="AA18" s="55" t="s">
        <v>46</v>
      </c>
      <c r="AB18" s="56" t="s">
        <v>25</v>
      </c>
      <c r="AC18" s="55" t="s">
        <v>46</v>
      </c>
      <c r="AD18" s="56" t="s">
        <v>25</v>
      </c>
      <c r="AE18" s="55" t="s">
        <v>46</v>
      </c>
      <c r="AF18" s="56" t="s">
        <v>25</v>
      </c>
      <c r="AG18" s="55" t="s">
        <v>46</v>
      </c>
      <c r="AH18" s="57" t="s">
        <v>26</v>
      </c>
      <c r="AI18" s="55" t="s">
        <v>27</v>
      </c>
      <c r="AJ18" s="55" t="s">
        <v>28</v>
      </c>
      <c r="AK18" s="58" t="s">
        <v>41</v>
      </c>
      <c r="AL18" s="53" t="s">
        <v>29</v>
      </c>
    </row>
    <row r="19" spans="1:38" ht="30.75" customHeight="1" thickTop="1">
      <c r="A19" s="20" t="s">
        <v>30</v>
      </c>
      <c r="B19" s="20"/>
      <c r="C19" s="59"/>
      <c r="D19" s="93">
        <f>H11</f>
        <v>22</v>
      </c>
      <c r="E19" s="94"/>
      <c r="F19" s="108">
        <f>D19</f>
        <v>22</v>
      </c>
      <c r="G19" s="94"/>
      <c r="H19" s="108">
        <f>F19</f>
        <v>22</v>
      </c>
      <c r="I19" s="94"/>
      <c r="J19" s="108">
        <f>F19</f>
        <v>22</v>
      </c>
      <c r="K19" s="94"/>
      <c r="L19" s="108">
        <f>H19</f>
        <v>22</v>
      </c>
      <c r="M19" s="94"/>
      <c r="N19" s="108">
        <f>L19</f>
        <v>22</v>
      </c>
      <c r="O19" s="94"/>
      <c r="P19" s="108">
        <f>H11</f>
        <v>22</v>
      </c>
      <c r="Q19" s="109"/>
      <c r="R19" s="93">
        <f>K11</f>
        <v>22</v>
      </c>
      <c r="S19" s="94"/>
      <c r="T19" s="108">
        <f>K11</f>
        <v>22</v>
      </c>
      <c r="U19" s="94"/>
      <c r="V19" s="108">
        <f>K11</f>
        <v>22</v>
      </c>
      <c r="W19" s="94"/>
      <c r="X19" s="108">
        <f>K11</f>
        <v>22</v>
      </c>
      <c r="Y19" s="94"/>
      <c r="Z19" s="108">
        <f>K11</f>
        <v>22</v>
      </c>
      <c r="AA19" s="94"/>
      <c r="AB19" s="108">
        <f>K11</f>
        <v>22</v>
      </c>
      <c r="AC19" s="94"/>
      <c r="AD19" s="108">
        <f>K11</f>
        <v>22</v>
      </c>
      <c r="AE19" s="94"/>
      <c r="AF19" s="108">
        <f>K11</f>
        <v>22</v>
      </c>
      <c r="AG19" s="94"/>
      <c r="AH19" s="20">
        <f>K11+H11</f>
        <v>44</v>
      </c>
      <c r="AI19" s="20"/>
      <c r="AJ19" s="22">
        <f>SUM(AJ21:AJ58)</f>
        <v>0</v>
      </c>
      <c r="AK19" s="67"/>
      <c r="AL19" s="64"/>
    </row>
    <row r="20" spans="1:38" ht="30.75" customHeight="1" thickBot="1">
      <c r="A20" s="19" t="s">
        <v>31</v>
      </c>
      <c r="B20" s="19"/>
      <c r="C20" s="60"/>
      <c r="D20" s="98" t="s">
        <v>212</v>
      </c>
      <c r="E20" s="96"/>
      <c r="F20" s="95">
        <v>45</v>
      </c>
      <c r="G20" s="96"/>
      <c r="H20" s="95">
        <v>60</v>
      </c>
      <c r="I20" s="96"/>
      <c r="J20" s="95" t="s">
        <v>131</v>
      </c>
      <c r="K20" s="96"/>
      <c r="L20" s="95"/>
      <c r="M20" s="96"/>
      <c r="N20" s="95"/>
      <c r="O20" s="96"/>
      <c r="P20" s="95"/>
      <c r="Q20" s="97"/>
      <c r="R20" s="98">
        <v>100</v>
      </c>
      <c r="S20" s="96"/>
      <c r="T20" s="95">
        <v>250</v>
      </c>
      <c r="U20" s="96"/>
      <c r="V20" s="95">
        <v>100</v>
      </c>
      <c r="W20" s="96"/>
      <c r="X20" s="95" t="s">
        <v>147</v>
      </c>
      <c r="Y20" s="96"/>
      <c r="Z20" s="95">
        <v>30</v>
      </c>
      <c r="AA20" s="96"/>
      <c r="AB20" s="95">
        <v>30</v>
      </c>
      <c r="AC20" s="96"/>
      <c r="AD20" s="95">
        <v>200</v>
      </c>
      <c r="AE20" s="96"/>
      <c r="AF20" s="95"/>
      <c r="AG20" s="96"/>
      <c r="AH20" s="68"/>
      <c r="AI20" s="62"/>
      <c r="AJ20" s="69"/>
      <c r="AK20" s="63"/>
      <c r="AL20" s="65">
        <f>AJ19/AH19</f>
        <v>0</v>
      </c>
    </row>
    <row r="21" spans="1:38" ht="30.75" customHeight="1" thickTop="1">
      <c r="A21" s="20" t="s">
        <v>49</v>
      </c>
      <c r="B21" s="20"/>
      <c r="C21" s="20" t="s">
        <v>32</v>
      </c>
      <c r="D21" s="20">
        <v>60</v>
      </c>
      <c r="E21" s="21">
        <f t="shared" ref="E21:E58" si="0">$D$19*D21/1000</f>
        <v>1.32</v>
      </c>
      <c r="F21" s="20"/>
      <c r="G21" s="21">
        <f t="shared" ref="G21:G58" si="1">$F$19*F21/1000</f>
        <v>0</v>
      </c>
      <c r="H21" s="20"/>
      <c r="I21" s="21">
        <f t="shared" ref="I21:I58" si="2">$H$19*H21/1000</f>
        <v>0</v>
      </c>
      <c r="J21" s="20"/>
      <c r="K21" s="21">
        <f t="shared" ref="K21:K58" si="3">$J$19*J21/1000</f>
        <v>0</v>
      </c>
      <c r="L21" s="20"/>
      <c r="M21" s="21">
        <f t="shared" ref="M21:M58" si="4">$L$19*L21/1000</f>
        <v>0</v>
      </c>
      <c r="N21" s="20"/>
      <c r="O21" s="21">
        <f t="shared" ref="O21:O58" si="5">$N$19*N21/1000</f>
        <v>0</v>
      </c>
      <c r="P21" s="20"/>
      <c r="Q21" s="21">
        <f t="shared" ref="Q21:Q58" si="6">$P$19*P21/1000</f>
        <v>0</v>
      </c>
      <c r="R21" s="20"/>
      <c r="S21" s="21">
        <f t="shared" ref="S21:S58" si="7">$R$19*R21/1000</f>
        <v>0</v>
      </c>
      <c r="T21" s="20"/>
      <c r="U21" s="21">
        <f t="shared" ref="U21:U58" si="8">$T$19*T21/1000</f>
        <v>0</v>
      </c>
      <c r="V21" s="20"/>
      <c r="W21" s="21">
        <f t="shared" ref="W21:W58" si="9">$V$19*V21/1000</f>
        <v>0</v>
      </c>
      <c r="X21" s="20"/>
      <c r="Y21" s="21">
        <f t="shared" ref="Y21:Y58" si="10">$X$19*X21/1000</f>
        <v>0</v>
      </c>
      <c r="Z21" s="20"/>
      <c r="AA21" s="21">
        <f t="shared" ref="AA21:AA58" si="11">$Z$19*Z21/1000</f>
        <v>0</v>
      </c>
      <c r="AB21" s="20"/>
      <c r="AC21" s="21">
        <f t="shared" ref="AC21:AC58" si="12">$AB$19*AB21/1000</f>
        <v>0</v>
      </c>
      <c r="AD21" s="20"/>
      <c r="AE21" s="21">
        <f t="shared" ref="AE21:AE58" si="13">$AD$19*AD21/1000</f>
        <v>0</v>
      </c>
      <c r="AF21" s="20"/>
      <c r="AG21" s="21">
        <f t="shared" ref="AG21:AG58" si="14">$AF$19*AF21/1000</f>
        <v>0</v>
      </c>
      <c r="AH21" s="71">
        <f>E21+G21+I21+K21+M21+O21+Q21+S21+U21+W21+Y21+AA21+AC21+AE21+AG21</f>
        <v>1.32</v>
      </c>
      <c r="AI21" s="20"/>
      <c r="AJ21" s="22">
        <f>AH21*AI21</f>
        <v>0</v>
      </c>
      <c r="AK21" s="21">
        <f>D21+F21+H21+J21+L21+N21+P21+R21+T21+V21+X21+Z21+AB21+AD21+AF21</f>
        <v>60</v>
      </c>
      <c r="AL21" s="22">
        <f t="shared" ref="AL21:AL57" si="15">AI21*AK21</f>
        <v>0</v>
      </c>
    </row>
    <row r="22" spans="1:38" ht="30.75" customHeight="1">
      <c r="A22" s="23" t="s">
        <v>50</v>
      </c>
      <c r="B22" s="23"/>
      <c r="C22" s="23" t="s">
        <v>32</v>
      </c>
      <c r="D22" s="23">
        <v>46</v>
      </c>
      <c r="E22" s="21">
        <f t="shared" si="0"/>
        <v>1.012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/>
      <c r="Y22" s="21">
        <f t="shared" si="10"/>
        <v>0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ref="AH22:AH58" si="16">E22+G22+I22+K22+M22+O22+Q22+S22+U22+W22+Y22+AA22+AC22+AE22+AG22</f>
        <v>1.012</v>
      </c>
      <c r="AI22" s="23"/>
      <c r="AJ22" s="22">
        <f t="shared" ref="AJ22:AJ58" si="17">AH22*AI22</f>
        <v>0</v>
      </c>
      <c r="AK22" s="21">
        <f t="shared" ref="AK22:AK58" si="18">D22+F22+H22+J22+L22+N22+P22+R22+T22+V22+X22+Z22+AB22+AD22+AF22</f>
        <v>46</v>
      </c>
      <c r="AL22" s="24">
        <f t="shared" si="15"/>
        <v>0</v>
      </c>
    </row>
    <row r="23" spans="1:38" ht="30.75" customHeight="1">
      <c r="A23" s="23" t="s">
        <v>51</v>
      </c>
      <c r="B23" s="23"/>
      <c r="C23" s="20" t="s">
        <v>32</v>
      </c>
      <c r="D23" s="23">
        <v>10</v>
      </c>
      <c r="E23" s="21">
        <f t="shared" si="0"/>
        <v>0.22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/>
      <c r="U23" s="21">
        <f t="shared" si="8"/>
        <v>0</v>
      </c>
      <c r="V23" s="23"/>
      <c r="W23" s="21">
        <f t="shared" si="9"/>
        <v>0</v>
      </c>
      <c r="X23" s="23">
        <v>5</v>
      </c>
      <c r="Y23" s="21">
        <f t="shared" si="10"/>
        <v>0.11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0.33</v>
      </c>
      <c r="AI23" s="23"/>
      <c r="AJ23" s="22">
        <f t="shared" si="17"/>
        <v>0</v>
      </c>
      <c r="AK23" s="21">
        <f t="shared" si="18"/>
        <v>15</v>
      </c>
      <c r="AL23" s="24">
        <f t="shared" si="15"/>
        <v>0</v>
      </c>
    </row>
    <row r="24" spans="1:38" ht="30.75" customHeight="1">
      <c r="A24" s="23" t="s">
        <v>89</v>
      </c>
      <c r="B24" s="23"/>
      <c r="C24" s="23" t="s">
        <v>32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>$L$19*L24</f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 t="shared" si="9"/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>
        <f t="shared" si="17"/>
        <v>0</v>
      </c>
      <c r="AK24" s="21">
        <f t="shared" si="18"/>
        <v>0</v>
      </c>
      <c r="AL24" s="24">
        <f t="shared" si="15"/>
        <v>0</v>
      </c>
    </row>
    <row r="25" spans="1:38" ht="30.75" customHeight="1">
      <c r="A25" s="23" t="s">
        <v>87</v>
      </c>
      <c r="B25" s="23"/>
      <c r="C25" s="20" t="s">
        <v>32</v>
      </c>
      <c r="D25" s="23"/>
      <c r="E25" s="21">
        <f t="shared" si="0"/>
        <v>0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/>
      <c r="U25" s="21">
        <f t="shared" si="8"/>
        <v>0</v>
      </c>
      <c r="V25" s="23"/>
      <c r="W25" s="21">
        <f t="shared" si="9"/>
        <v>0</v>
      </c>
      <c r="X25" s="23"/>
      <c r="Y25" s="21">
        <f t="shared" si="10"/>
        <v>0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</v>
      </c>
      <c r="AI25" s="23"/>
      <c r="AJ25" s="22"/>
      <c r="AK25" s="21">
        <f t="shared" si="18"/>
        <v>0</v>
      </c>
      <c r="AL25" s="24"/>
    </row>
    <row r="26" spans="1:38" ht="30.75" customHeight="1">
      <c r="A26" s="23" t="s">
        <v>53</v>
      </c>
      <c r="B26" s="23"/>
      <c r="C26" s="20" t="s">
        <v>32</v>
      </c>
      <c r="D26" s="23">
        <v>0.5</v>
      </c>
      <c r="E26" s="21">
        <f t="shared" si="0"/>
        <v>1.0999999999999999E-2</v>
      </c>
      <c r="F26" s="23"/>
      <c r="G26" s="21">
        <f t="shared" si="1"/>
        <v>0</v>
      </c>
      <c r="H26" s="23"/>
      <c r="I26" s="21">
        <f t="shared" si="2"/>
        <v>0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1.5</v>
      </c>
      <c r="U26" s="21">
        <f t="shared" si="8"/>
        <v>3.3000000000000002E-2</v>
      </c>
      <c r="V26" s="23">
        <v>0.8</v>
      </c>
      <c r="W26" s="21">
        <f t="shared" si="9"/>
        <v>1.7999999999999999E-2</v>
      </c>
      <c r="X26" s="23">
        <v>1</v>
      </c>
      <c r="Y26" s="21">
        <f t="shared" si="10"/>
        <v>2.1999999999999999E-2</v>
      </c>
      <c r="Z26" s="23"/>
      <c r="AA26" s="21">
        <f t="shared" si="11"/>
        <v>0</v>
      </c>
      <c r="AB26" s="23"/>
      <c r="AC26" s="21">
        <f t="shared" si="12"/>
        <v>0</v>
      </c>
      <c r="AD26" s="23"/>
      <c r="AE26" s="21">
        <f t="shared" si="13"/>
        <v>0</v>
      </c>
      <c r="AF26" s="23"/>
      <c r="AG26" s="21">
        <f t="shared" si="14"/>
        <v>0</v>
      </c>
      <c r="AH26" s="71">
        <f t="shared" si="16"/>
        <v>8.4000000000000005E-2</v>
      </c>
      <c r="AI26" s="23"/>
      <c r="AJ26" s="22">
        <f t="shared" si="17"/>
        <v>0</v>
      </c>
      <c r="AK26" s="21">
        <f t="shared" si="18"/>
        <v>3.8</v>
      </c>
      <c r="AL26" s="24">
        <v>2.52</v>
      </c>
    </row>
    <row r="27" spans="1:38" ht="30.75" customHeight="1">
      <c r="A27" s="23" t="s">
        <v>54</v>
      </c>
      <c r="B27" s="23"/>
      <c r="C27" s="23" t="s">
        <v>32</v>
      </c>
      <c r="D27" s="23">
        <v>9</v>
      </c>
      <c r="E27" s="21">
        <f t="shared" si="0"/>
        <v>0.19800000000000001</v>
      </c>
      <c r="F27" s="23"/>
      <c r="G27" s="21">
        <f t="shared" si="1"/>
        <v>0</v>
      </c>
      <c r="H27" s="23"/>
      <c r="I27" s="21">
        <f t="shared" si="2"/>
        <v>0</v>
      </c>
      <c r="J27" s="23">
        <v>15</v>
      </c>
      <c r="K27" s="21">
        <f t="shared" si="3"/>
        <v>0.33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/>
      <c r="U27" s="21">
        <f t="shared" si="8"/>
        <v>0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24</v>
      </c>
      <c r="AE27" s="21">
        <f t="shared" si="13"/>
        <v>0.52800000000000002</v>
      </c>
      <c r="AF27" s="23"/>
      <c r="AG27" s="21">
        <f t="shared" si="14"/>
        <v>0</v>
      </c>
      <c r="AH27" s="71">
        <f t="shared" si="16"/>
        <v>1.056</v>
      </c>
      <c r="AI27" s="23"/>
      <c r="AJ27" s="22">
        <f t="shared" si="17"/>
        <v>0</v>
      </c>
      <c r="AK27" s="21">
        <f t="shared" si="18"/>
        <v>48</v>
      </c>
      <c r="AL27" s="24">
        <v>0.4</v>
      </c>
    </row>
    <row r="28" spans="1:38" ht="30.75" customHeight="1">
      <c r="A28" s="23" t="s">
        <v>55</v>
      </c>
      <c r="B28" s="23"/>
      <c r="C28" s="20" t="s">
        <v>32</v>
      </c>
      <c r="D28" s="23"/>
      <c r="E28" s="21">
        <f t="shared" si="0"/>
        <v>0</v>
      </c>
      <c r="F28" s="23"/>
      <c r="G28" s="21">
        <f t="shared" si="1"/>
        <v>0</v>
      </c>
      <c r="H28" s="23"/>
      <c r="I28" s="21">
        <f t="shared" si="2"/>
        <v>0</v>
      </c>
      <c r="J28" s="23">
        <v>204</v>
      </c>
      <c r="K28" s="21">
        <f t="shared" si="3"/>
        <v>4.4880000000000004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T28" s="23">
        <v>187.5</v>
      </c>
      <c r="U28" s="21">
        <f t="shared" si="8"/>
        <v>4.125</v>
      </c>
      <c r="V28" s="23">
        <v>22</v>
      </c>
      <c r="W28" s="21">
        <f t="shared" si="9"/>
        <v>0.48399999999999999</v>
      </c>
      <c r="X28" s="23">
        <v>132.30000000000001</v>
      </c>
      <c r="Y28" s="21">
        <f t="shared" si="10"/>
        <v>2.911</v>
      </c>
      <c r="Z28" s="23"/>
      <c r="AA28" s="21">
        <f t="shared" si="11"/>
        <v>0</v>
      </c>
      <c r="AB28" s="23"/>
      <c r="AC28" s="21">
        <f t="shared" si="12"/>
        <v>0</v>
      </c>
      <c r="AD28" s="23">
        <v>140</v>
      </c>
      <c r="AE28" s="21">
        <f t="shared" si="13"/>
        <v>3.08</v>
      </c>
      <c r="AF28" s="23"/>
      <c r="AG28" s="21">
        <f t="shared" si="14"/>
        <v>0</v>
      </c>
      <c r="AH28" s="71">
        <f t="shared" si="16"/>
        <v>15.087999999999999</v>
      </c>
      <c r="AI28" s="25"/>
      <c r="AJ28" s="22">
        <f t="shared" si="17"/>
        <v>0</v>
      </c>
      <c r="AK28" s="21">
        <f t="shared" si="18"/>
        <v>685.8</v>
      </c>
      <c r="AL28" s="24">
        <f t="shared" si="15"/>
        <v>0</v>
      </c>
    </row>
    <row r="29" spans="1:38" ht="30.75" customHeight="1">
      <c r="A29" s="23" t="s">
        <v>56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U29" s="21">
        <f t="shared" si="8"/>
        <v>0</v>
      </c>
      <c r="V29" s="23">
        <v>74</v>
      </c>
      <c r="W29" s="21">
        <f t="shared" si="9"/>
        <v>1.6279999999999999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1.6279999999999999</v>
      </c>
      <c r="AI29" s="23"/>
      <c r="AJ29" s="22">
        <f t="shared" si="17"/>
        <v>0</v>
      </c>
      <c r="AK29" s="21">
        <f t="shared" si="18"/>
        <v>74</v>
      </c>
      <c r="AL29" s="24">
        <f t="shared" si="15"/>
        <v>0</v>
      </c>
    </row>
    <row r="30" spans="1:38" ht="30.75" customHeight="1">
      <c r="A30" s="23" t="s">
        <v>52</v>
      </c>
      <c r="B30" s="23"/>
      <c r="C30" s="23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ht="30.75" customHeight="1">
      <c r="A31" s="23" t="s">
        <v>58</v>
      </c>
      <c r="B31" s="23"/>
      <c r="C31" s="20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</row>
    <row r="32" spans="1:38" s="39" customFormat="1" ht="30.75" customHeight="1">
      <c r="A32" s="23" t="s">
        <v>59</v>
      </c>
      <c r="B32" s="23"/>
      <c r="C32" s="23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/>
      <c r="W32" s="21">
        <f t="shared" si="9"/>
        <v>0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0</v>
      </c>
      <c r="AI32" s="23"/>
      <c r="AJ32" s="22">
        <f t="shared" si="17"/>
        <v>0</v>
      </c>
      <c r="AK32" s="21">
        <f t="shared" si="18"/>
        <v>0</v>
      </c>
      <c r="AL32" s="24">
        <f t="shared" si="15"/>
        <v>0</v>
      </c>
    </row>
    <row r="33" spans="1:38" ht="30.75" customHeight="1">
      <c r="A33" s="23" t="s">
        <v>60</v>
      </c>
      <c r="B33" s="23"/>
      <c r="C33" s="20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ht="30.75" customHeight="1">
      <c r="A34" s="23" t="s">
        <v>61</v>
      </c>
      <c r="B34" s="23"/>
      <c r="C34" s="23" t="s">
        <v>32</v>
      </c>
      <c r="D34" s="23"/>
      <c r="E34" s="21">
        <f t="shared" si="0"/>
        <v>0</v>
      </c>
      <c r="F34" s="23"/>
      <c r="G34" s="21">
        <f t="shared" si="1"/>
        <v>0</v>
      </c>
      <c r="H34" s="23"/>
      <c r="I34" s="21">
        <f t="shared" si="2"/>
        <v>0</v>
      </c>
      <c r="J34" s="23"/>
      <c r="K34" s="21">
        <f t="shared" si="3"/>
        <v>0</v>
      </c>
      <c r="L34" s="23"/>
      <c r="M34" s="21">
        <f t="shared" si="4"/>
        <v>0</v>
      </c>
      <c r="N34" s="23"/>
      <c r="O34" s="21">
        <f t="shared" si="5"/>
        <v>0</v>
      </c>
      <c r="P34" s="23"/>
      <c r="Q34" s="21">
        <f t="shared" si="6"/>
        <v>0</v>
      </c>
      <c r="R34" s="23"/>
      <c r="S34" s="21">
        <f t="shared" si="7"/>
        <v>0</v>
      </c>
      <c r="T34" s="23"/>
      <c r="U34" s="21">
        <f t="shared" si="8"/>
        <v>0</v>
      </c>
      <c r="V34" s="23"/>
      <c r="W34" s="21">
        <f t="shared" si="9"/>
        <v>0</v>
      </c>
      <c r="X34" s="23"/>
      <c r="Y34" s="21">
        <f t="shared" si="10"/>
        <v>0</v>
      </c>
      <c r="Z34" s="23"/>
      <c r="AA34" s="21">
        <f t="shared" si="11"/>
        <v>0</v>
      </c>
      <c r="AB34" s="23"/>
      <c r="AC34" s="21">
        <f t="shared" si="12"/>
        <v>0</v>
      </c>
      <c r="AD34" s="23"/>
      <c r="AE34" s="21">
        <f t="shared" si="13"/>
        <v>0</v>
      </c>
      <c r="AF34" s="23"/>
      <c r="AG34" s="21">
        <f t="shared" si="14"/>
        <v>0</v>
      </c>
      <c r="AH34" s="7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</row>
    <row r="35" spans="1:38" s="39" customFormat="1" ht="30.75" customHeight="1">
      <c r="A35" s="23" t="s">
        <v>62</v>
      </c>
      <c r="B35" s="23"/>
      <c r="C35" s="27" t="s">
        <v>32</v>
      </c>
      <c r="D35" s="27"/>
      <c r="E35" s="21">
        <f t="shared" si="0"/>
        <v>0</v>
      </c>
      <c r="F35" s="27"/>
      <c r="G35" s="21">
        <f t="shared" si="1"/>
        <v>0</v>
      </c>
      <c r="H35" s="27"/>
      <c r="I35" s="21">
        <f t="shared" si="2"/>
        <v>0</v>
      </c>
      <c r="J35" s="27"/>
      <c r="K35" s="21">
        <f t="shared" si="3"/>
        <v>0</v>
      </c>
      <c r="L35" s="27"/>
      <c r="M35" s="21">
        <f t="shared" si="4"/>
        <v>0</v>
      </c>
      <c r="N35" s="27"/>
      <c r="O35" s="21">
        <f t="shared" si="5"/>
        <v>0</v>
      </c>
      <c r="P35" s="27"/>
      <c r="Q35" s="21">
        <f t="shared" si="6"/>
        <v>0</v>
      </c>
      <c r="R35" s="27"/>
      <c r="S35" s="21">
        <f t="shared" si="7"/>
        <v>0</v>
      </c>
      <c r="T35" s="27"/>
      <c r="U35" s="21">
        <f t="shared" si="8"/>
        <v>0</v>
      </c>
      <c r="V35" s="27"/>
      <c r="W35" s="21">
        <f t="shared" si="9"/>
        <v>0</v>
      </c>
      <c r="X35" s="27"/>
      <c r="Y35" s="21">
        <f t="shared" si="10"/>
        <v>0</v>
      </c>
      <c r="Z35" s="27"/>
      <c r="AA35" s="21">
        <f t="shared" si="11"/>
        <v>0</v>
      </c>
      <c r="AB35" s="27"/>
      <c r="AC35" s="21">
        <f t="shared" si="12"/>
        <v>0</v>
      </c>
      <c r="AD35" s="27"/>
      <c r="AE35" s="21">
        <f t="shared" si="13"/>
        <v>0</v>
      </c>
      <c r="AF35" s="27"/>
      <c r="AG35" s="21">
        <f t="shared" si="14"/>
        <v>0</v>
      </c>
      <c r="AH35" s="71">
        <f t="shared" si="16"/>
        <v>0</v>
      </c>
      <c r="AI35" s="23"/>
      <c r="AJ35" s="22">
        <f t="shared" si="17"/>
        <v>0</v>
      </c>
      <c r="AK35" s="21">
        <f t="shared" si="18"/>
        <v>0</v>
      </c>
      <c r="AL35" s="24">
        <f t="shared" si="15"/>
        <v>0</v>
      </c>
    </row>
    <row r="36" spans="1:38" ht="30.75" customHeight="1">
      <c r="A36" s="23" t="s">
        <v>63</v>
      </c>
      <c r="B36" s="23"/>
      <c r="C36" s="20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64</v>
      </c>
      <c r="B37" s="23"/>
      <c r="C37" s="23" t="s">
        <v>32</v>
      </c>
      <c r="D37" s="23"/>
      <c r="E37" s="21">
        <f t="shared" si="0"/>
        <v>0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0</v>
      </c>
      <c r="AI37" s="23"/>
      <c r="AJ37" s="22">
        <f t="shared" si="17"/>
        <v>0</v>
      </c>
      <c r="AK37" s="21">
        <f t="shared" si="18"/>
        <v>0</v>
      </c>
      <c r="AL37" s="24">
        <f t="shared" si="15"/>
        <v>0</v>
      </c>
    </row>
    <row r="38" spans="1:38" ht="30.75" customHeight="1">
      <c r="A38" s="23" t="s">
        <v>65</v>
      </c>
      <c r="B38" s="23"/>
      <c r="C38" s="20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>
        <v>63</v>
      </c>
      <c r="Y38" s="21">
        <f t="shared" si="10"/>
        <v>1.3859999999999999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1.3859999999999999</v>
      </c>
      <c r="AI38" s="23"/>
      <c r="AJ38" s="22">
        <f t="shared" si="17"/>
        <v>0</v>
      </c>
      <c r="AK38" s="21">
        <f t="shared" si="18"/>
        <v>63</v>
      </c>
      <c r="AL38" s="24">
        <f t="shared" si="15"/>
        <v>0</v>
      </c>
    </row>
    <row r="39" spans="1:38" ht="30.75" customHeight="1">
      <c r="A39" s="23" t="s">
        <v>66</v>
      </c>
      <c r="B39" s="23"/>
      <c r="C39" s="23" t="s">
        <v>32</v>
      </c>
      <c r="D39" s="23">
        <v>47</v>
      </c>
      <c r="E39" s="21">
        <f t="shared" si="0"/>
        <v>1.034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1.034</v>
      </c>
      <c r="AI39" s="23"/>
      <c r="AJ39" s="22">
        <f t="shared" si="17"/>
        <v>0</v>
      </c>
      <c r="AK39" s="21">
        <f t="shared" si="18"/>
        <v>47</v>
      </c>
      <c r="AL39" s="24">
        <f t="shared" si="15"/>
        <v>0</v>
      </c>
    </row>
    <row r="40" spans="1:38" ht="30.75" customHeight="1">
      <c r="A40" s="23" t="s">
        <v>67</v>
      </c>
      <c r="B40" s="23"/>
      <c r="C40" s="20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/>
      <c r="U40" s="21">
        <f t="shared" si="8"/>
        <v>0</v>
      </c>
      <c r="V40" s="23"/>
      <c r="W40" s="21">
        <f t="shared" si="9"/>
        <v>0</v>
      </c>
      <c r="X40" s="23"/>
      <c r="Y40" s="21">
        <f t="shared" si="10"/>
        <v>0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0</v>
      </c>
      <c r="AI40" s="23"/>
      <c r="AJ40" s="22">
        <f t="shared" si="17"/>
        <v>0</v>
      </c>
      <c r="AK40" s="21">
        <f t="shared" si="18"/>
        <v>0</v>
      </c>
      <c r="AL40" s="24">
        <f t="shared" si="15"/>
        <v>0</v>
      </c>
    </row>
    <row r="41" spans="1:38" ht="30.75" customHeight="1">
      <c r="A41" s="23" t="s">
        <v>72</v>
      </c>
      <c r="B41" s="23"/>
      <c r="C41" s="23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83.33</v>
      </c>
      <c r="U41" s="21">
        <f t="shared" si="8"/>
        <v>1.833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1.833</v>
      </c>
      <c r="AI41" s="23"/>
      <c r="AJ41" s="22">
        <f t="shared" si="17"/>
        <v>0</v>
      </c>
      <c r="AK41" s="21">
        <f t="shared" si="18"/>
        <v>83.33</v>
      </c>
      <c r="AL41" s="24">
        <f t="shared" si="15"/>
        <v>0</v>
      </c>
    </row>
    <row r="42" spans="1:38" ht="30.75" customHeight="1">
      <c r="A42" s="23" t="s">
        <v>68</v>
      </c>
      <c r="B42" s="23"/>
      <c r="C42" s="20" t="s">
        <v>32</v>
      </c>
      <c r="D42" s="23"/>
      <c r="E42" s="21">
        <f t="shared" si="0"/>
        <v>0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>
        <v>25</v>
      </c>
      <c r="U42" s="21">
        <f t="shared" si="8"/>
        <v>0.55000000000000004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0.55000000000000004</v>
      </c>
      <c r="AI42" s="23"/>
      <c r="AJ42" s="22">
        <f t="shared" si="17"/>
        <v>0</v>
      </c>
      <c r="AK42" s="21">
        <f t="shared" si="18"/>
        <v>25</v>
      </c>
      <c r="AL42" s="24">
        <f t="shared" si="15"/>
        <v>0</v>
      </c>
    </row>
    <row r="43" spans="1:38" ht="30.75" customHeight="1">
      <c r="A43" s="23" t="s">
        <v>69</v>
      </c>
      <c r="B43" s="23"/>
      <c r="C43" s="20" t="s">
        <v>32</v>
      </c>
      <c r="D43" s="23"/>
      <c r="E43" s="21">
        <f t="shared" si="0"/>
        <v>0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11.9</v>
      </c>
      <c r="U43" s="21">
        <f t="shared" si="8"/>
        <v>0.26200000000000001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0.26200000000000001</v>
      </c>
      <c r="AI43" s="23"/>
      <c r="AJ43" s="22"/>
      <c r="AK43" s="21">
        <f t="shared" si="18"/>
        <v>11.9</v>
      </c>
      <c r="AL43" s="24"/>
    </row>
    <row r="44" spans="1:38" ht="30.75" customHeight="1">
      <c r="A44" s="23" t="s">
        <v>70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13.33</v>
      </c>
      <c r="U44" s="21">
        <f t="shared" si="8"/>
        <v>0.29299999999999998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0.29299999999999998</v>
      </c>
      <c r="AI44" s="23"/>
      <c r="AJ44" s="22"/>
      <c r="AK44" s="21">
        <f t="shared" si="18"/>
        <v>13.33</v>
      </c>
      <c r="AL44" s="24"/>
    </row>
    <row r="45" spans="1:38" ht="30.75" customHeight="1">
      <c r="A45" s="23" t="s">
        <v>71</v>
      </c>
      <c r="B45" s="23"/>
      <c r="C45" s="20" t="s">
        <v>32</v>
      </c>
      <c r="D45" s="23"/>
      <c r="E45" s="21">
        <f t="shared" si="0"/>
        <v>0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/>
      <c r="U45" s="21">
        <f t="shared" si="8"/>
        <v>0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</v>
      </c>
      <c r="AI45" s="23"/>
      <c r="AJ45" s="22"/>
      <c r="AK45" s="21">
        <f t="shared" si="18"/>
        <v>0</v>
      </c>
      <c r="AL45" s="24"/>
    </row>
    <row r="46" spans="1:38" ht="30.75" customHeight="1">
      <c r="A46" s="23" t="s">
        <v>73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</v>
      </c>
      <c r="AI46" s="23"/>
      <c r="AJ46" s="22"/>
      <c r="AK46" s="21">
        <f t="shared" si="18"/>
        <v>0</v>
      </c>
      <c r="AL46" s="24"/>
    </row>
    <row r="47" spans="1:38" ht="30.75" customHeight="1">
      <c r="A47" s="23" t="s">
        <v>213</v>
      </c>
      <c r="B47" s="23"/>
      <c r="C47" s="20" t="s">
        <v>33</v>
      </c>
      <c r="D47" s="23"/>
      <c r="E47" s="21">
        <f t="shared" si="0"/>
        <v>0</v>
      </c>
      <c r="F47" s="23">
        <v>1</v>
      </c>
      <c r="G47" s="21">
        <f>$F$19*F47</f>
        <v>22</v>
      </c>
      <c r="H47" s="23"/>
      <c r="I47" s="21">
        <f t="shared" si="2"/>
        <v>0</v>
      </c>
      <c r="J47" s="23"/>
      <c r="K47" s="21">
        <f t="shared" si="3"/>
        <v>0</v>
      </c>
      <c r="L47" s="23"/>
      <c r="M47" s="21">
        <f>$L$19*L47/1000</f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22</v>
      </c>
      <c r="AI47" s="23"/>
      <c r="AJ47" s="22"/>
      <c r="AK47" s="21">
        <f t="shared" si="18"/>
        <v>1</v>
      </c>
      <c r="AL47" s="24"/>
    </row>
    <row r="48" spans="1:38" ht="30.75" customHeight="1">
      <c r="A48" s="23" t="s">
        <v>75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>
        <v>0.5</v>
      </c>
      <c r="K48" s="21">
        <f t="shared" si="3"/>
        <v>1.0999999999999999E-2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/>
      <c r="AE48" s="21">
        <f t="shared" si="13"/>
        <v>0</v>
      </c>
      <c r="AF48" s="23"/>
      <c r="AG48" s="21">
        <f t="shared" si="14"/>
        <v>0</v>
      </c>
      <c r="AH48" s="71">
        <f t="shared" si="16"/>
        <v>1.0999999999999999E-2</v>
      </c>
      <c r="AI48" s="23"/>
      <c r="AJ48" s="22"/>
      <c r="AK48" s="21">
        <f t="shared" si="18"/>
        <v>0.5</v>
      </c>
      <c r="AL48" s="24"/>
    </row>
    <row r="49" spans="1:38" ht="30.75" customHeight="1">
      <c r="A49" s="23" t="s">
        <v>102</v>
      </c>
      <c r="B49" s="23"/>
      <c r="C49" s="20" t="s">
        <v>32</v>
      </c>
      <c r="D49" s="23">
        <v>5</v>
      </c>
      <c r="E49" s="21">
        <f t="shared" si="0"/>
        <v>0.11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0.11</v>
      </c>
      <c r="AI49" s="23"/>
      <c r="AJ49" s="22"/>
      <c r="AK49" s="21">
        <f t="shared" si="18"/>
        <v>5</v>
      </c>
      <c r="AL49" s="24"/>
    </row>
    <row r="50" spans="1:38" ht="30.75" customHeight="1">
      <c r="A50" s="23" t="s">
        <v>77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>
        <v>60</v>
      </c>
      <c r="AE50" s="21">
        <f t="shared" si="13"/>
        <v>1.32</v>
      </c>
      <c r="AF50" s="23"/>
      <c r="AG50" s="21">
        <f t="shared" si="14"/>
        <v>0</v>
      </c>
      <c r="AH50" s="71">
        <f t="shared" si="16"/>
        <v>1.32</v>
      </c>
      <c r="AI50" s="23"/>
      <c r="AJ50" s="22"/>
      <c r="AK50" s="21">
        <f t="shared" si="18"/>
        <v>60</v>
      </c>
      <c r="AL50" s="24"/>
    </row>
    <row r="51" spans="1:38" ht="30.75" customHeight="1">
      <c r="A51" s="23" t="s">
        <v>105</v>
      </c>
      <c r="B51" s="23"/>
      <c r="C51" s="20" t="s">
        <v>32</v>
      </c>
      <c r="D51" s="23"/>
      <c r="E51" s="21">
        <f t="shared" si="0"/>
        <v>0</v>
      </c>
      <c r="F51" s="23"/>
      <c r="G51" s="21">
        <f t="shared" si="1"/>
        <v>0</v>
      </c>
      <c r="H51" s="23"/>
      <c r="I51" s="21">
        <f t="shared" si="2"/>
        <v>0</v>
      </c>
      <c r="J51" s="23">
        <v>8</v>
      </c>
      <c r="K51" s="21">
        <f t="shared" si="3"/>
        <v>0.17599999999999999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/>
      <c r="W51" s="21">
        <f t="shared" si="9"/>
        <v>0</v>
      </c>
      <c r="X51" s="23"/>
      <c r="Y51" s="21">
        <f t="shared" si="10"/>
        <v>0</v>
      </c>
      <c r="Z51" s="23"/>
      <c r="AA51" s="21">
        <f t="shared" si="11"/>
        <v>0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0.17599999999999999</v>
      </c>
      <c r="AI51" s="23"/>
      <c r="AJ51" s="22"/>
      <c r="AK51" s="21">
        <f t="shared" si="18"/>
        <v>8</v>
      </c>
      <c r="AL51" s="24"/>
    </row>
    <row r="52" spans="1:38" ht="30.75" customHeight="1">
      <c r="A52" s="23" t="s">
        <v>80</v>
      </c>
      <c r="B52" s="23"/>
      <c r="C52" s="23" t="s">
        <v>32</v>
      </c>
      <c r="D52" s="23"/>
      <c r="E52" s="21">
        <f t="shared" si="0"/>
        <v>0</v>
      </c>
      <c r="F52" s="23"/>
      <c r="G52" s="21">
        <f t="shared" si="1"/>
        <v>0</v>
      </c>
      <c r="H52" s="23">
        <v>60</v>
      </c>
      <c r="I52" s="21">
        <f t="shared" si="2"/>
        <v>1.32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>
        <v>20</v>
      </c>
      <c r="W52" s="21">
        <f t="shared" si="9"/>
        <v>0.44</v>
      </c>
      <c r="X52" s="23"/>
      <c r="Y52" s="21">
        <f t="shared" si="10"/>
        <v>0</v>
      </c>
      <c r="Z52" s="23">
        <v>30</v>
      </c>
      <c r="AA52" s="21">
        <f t="shared" si="11"/>
        <v>0.66</v>
      </c>
      <c r="AB52" s="23"/>
      <c r="AC52" s="21">
        <f t="shared" si="12"/>
        <v>0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2.42</v>
      </c>
      <c r="AI52" s="23"/>
      <c r="AJ52" s="22">
        <f t="shared" si="17"/>
        <v>0</v>
      </c>
      <c r="AK52" s="21">
        <f t="shared" si="18"/>
        <v>110</v>
      </c>
      <c r="AL52" s="24">
        <f t="shared" si="15"/>
        <v>0</v>
      </c>
    </row>
    <row r="53" spans="1:38" ht="30.75" customHeight="1">
      <c r="A53" s="23" t="s">
        <v>81</v>
      </c>
      <c r="B53" s="23"/>
      <c r="C53" s="20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/>
      <c r="S53" s="21">
        <f t="shared" si="7"/>
        <v>0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>
        <v>30</v>
      </c>
      <c r="AC53" s="21">
        <f t="shared" si="12"/>
        <v>0.66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0.66</v>
      </c>
      <c r="AI53" s="23"/>
      <c r="AJ53" s="22">
        <f t="shared" si="17"/>
        <v>0</v>
      </c>
      <c r="AK53" s="21">
        <f t="shared" si="18"/>
        <v>30</v>
      </c>
      <c r="AL53" s="24">
        <f t="shared" si="15"/>
        <v>0</v>
      </c>
    </row>
    <row r="54" spans="1:38" ht="30.75" customHeight="1">
      <c r="A54" s="23" t="s">
        <v>163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 t="shared" si="4"/>
        <v>0</v>
      </c>
      <c r="N54" s="23"/>
      <c r="O54" s="21">
        <f t="shared" si="5"/>
        <v>0</v>
      </c>
      <c r="P54" s="23"/>
      <c r="Q54" s="21">
        <f t="shared" si="6"/>
        <v>0</v>
      </c>
      <c r="R54" s="23">
        <v>118</v>
      </c>
      <c r="S54" s="21">
        <f t="shared" si="7"/>
        <v>2.5960000000000001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/>
      <c r="AE54" s="21">
        <f t="shared" si="13"/>
        <v>0</v>
      </c>
      <c r="AF54" s="23"/>
      <c r="AG54" s="21">
        <f t="shared" si="14"/>
        <v>0</v>
      </c>
      <c r="AH54" s="71">
        <f t="shared" si="16"/>
        <v>2.5960000000000001</v>
      </c>
      <c r="AI54" s="23"/>
      <c r="AJ54" s="22">
        <f t="shared" si="17"/>
        <v>0</v>
      </c>
      <c r="AK54" s="21">
        <f t="shared" si="18"/>
        <v>118</v>
      </c>
      <c r="AL54" s="24">
        <f t="shared" si="15"/>
        <v>0</v>
      </c>
    </row>
    <row r="55" spans="1:38" ht="30.75" customHeight="1">
      <c r="A55" s="23" t="s">
        <v>85</v>
      </c>
      <c r="B55" s="23"/>
      <c r="C55" s="23" t="s">
        <v>33</v>
      </c>
      <c r="D55" s="23">
        <v>0.2</v>
      </c>
      <c r="E55" s="21">
        <f>$D$19*D55</f>
        <v>4.4000000000000004</v>
      </c>
      <c r="F55" s="23"/>
      <c r="G55" s="21">
        <f t="shared" si="1"/>
        <v>0</v>
      </c>
      <c r="H55" s="23"/>
      <c r="I55" s="21">
        <f t="shared" si="2"/>
        <v>0</v>
      </c>
      <c r="J55" s="23"/>
      <c r="K55" s="21">
        <f t="shared" si="3"/>
        <v>0</v>
      </c>
      <c r="L55" s="23"/>
      <c r="M55" s="21">
        <f>$L$19*L55</f>
        <v>0</v>
      </c>
      <c r="N55" s="23"/>
      <c r="O55" s="21">
        <f>$N$19*N55</f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4.4000000000000004</v>
      </c>
      <c r="AI55" s="23"/>
      <c r="AJ55" s="22">
        <f t="shared" si="17"/>
        <v>0</v>
      </c>
      <c r="AK55" s="21">
        <f t="shared" si="18"/>
        <v>0.2</v>
      </c>
      <c r="AL55" s="24">
        <f t="shared" si="15"/>
        <v>0</v>
      </c>
    </row>
    <row r="56" spans="1:38" ht="30.75" customHeight="1">
      <c r="A56" s="23" t="s">
        <v>134</v>
      </c>
      <c r="B56" s="23"/>
      <c r="C56" s="23" t="s">
        <v>32</v>
      </c>
      <c r="D56" s="23"/>
      <c r="E56" s="21">
        <f t="shared" si="0"/>
        <v>0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/>
      <c r="U56" s="21">
        <f t="shared" si="8"/>
        <v>0</v>
      </c>
      <c r="V56" s="23"/>
      <c r="W56" s="21">
        <f t="shared" si="9"/>
        <v>0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>
        <v>10</v>
      </c>
      <c r="AE56" s="21">
        <f t="shared" si="13"/>
        <v>0.22</v>
      </c>
      <c r="AF56" s="23"/>
      <c r="AG56" s="21">
        <f t="shared" si="14"/>
        <v>0</v>
      </c>
      <c r="AH56" s="71">
        <f t="shared" si="16"/>
        <v>0.22</v>
      </c>
      <c r="AI56" s="23"/>
      <c r="AJ56" s="22">
        <f t="shared" si="17"/>
        <v>0</v>
      </c>
      <c r="AK56" s="21">
        <f t="shared" si="18"/>
        <v>10</v>
      </c>
      <c r="AL56" s="24">
        <f t="shared" si="15"/>
        <v>0</v>
      </c>
    </row>
    <row r="57" spans="1:38" s="39" customFormat="1" ht="30.75" customHeight="1">
      <c r="A57" s="23" t="s">
        <v>101</v>
      </c>
      <c r="B57" s="23"/>
      <c r="C57" s="23" t="s">
        <v>32</v>
      </c>
      <c r="D57" s="23">
        <v>2</v>
      </c>
      <c r="E57" s="21">
        <f t="shared" si="0"/>
        <v>4.3999999999999997E-2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>
        <v>5</v>
      </c>
      <c r="U57" s="21">
        <f t="shared" si="8"/>
        <v>0.11</v>
      </c>
      <c r="V57" s="23"/>
      <c r="W57" s="21">
        <f t="shared" si="9"/>
        <v>0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0.154</v>
      </c>
      <c r="AI57" s="23"/>
      <c r="AJ57" s="22">
        <f t="shared" si="17"/>
        <v>0</v>
      </c>
      <c r="AK57" s="21">
        <f t="shared" si="18"/>
        <v>7</v>
      </c>
      <c r="AL57" s="24">
        <f t="shared" si="15"/>
        <v>0</v>
      </c>
    </row>
    <row r="58" spans="1:38" s="39" customFormat="1" ht="30.75" customHeight="1">
      <c r="A58" s="23" t="s">
        <v>130</v>
      </c>
      <c r="B58" s="23"/>
      <c r="C58" s="23" t="s">
        <v>32</v>
      </c>
      <c r="D58" s="23"/>
      <c r="E58" s="21">
        <f t="shared" si="0"/>
        <v>0</v>
      </c>
      <c r="F58" s="23"/>
      <c r="G58" s="21">
        <f t="shared" si="1"/>
        <v>0</v>
      </c>
      <c r="H58" s="23"/>
      <c r="I58" s="21">
        <f t="shared" si="2"/>
        <v>0</v>
      </c>
      <c r="J58" s="23"/>
      <c r="K58" s="21">
        <f t="shared" si="3"/>
        <v>0</v>
      </c>
      <c r="L58" s="23"/>
      <c r="M58" s="21">
        <f t="shared" si="4"/>
        <v>0</v>
      </c>
      <c r="N58" s="23"/>
      <c r="O58" s="21">
        <f t="shared" si="5"/>
        <v>0</v>
      </c>
      <c r="P58" s="23"/>
      <c r="Q58" s="21">
        <f t="shared" si="6"/>
        <v>0</v>
      </c>
      <c r="R58" s="23"/>
      <c r="S58" s="21">
        <f t="shared" si="7"/>
        <v>0</v>
      </c>
      <c r="T58" s="23">
        <v>11.5</v>
      </c>
      <c r="U58" s="21">
        <f t="shared" si="8"/>
        <v>0.253</v>
      </c>
      <c r="V58" s="23"/>
      <c r="W58" s="21">
        <f t="shared" si="9"/>
        <v>0</v>
      </c>
      <c r="X58" s="23"/>
      <c r="Y58" s="21">
        <f t="shared" si="10"/>
        <v>0</v>
      </c>
      <c r="Z58" s="23"/>
      <c r="AA58" s="21">
        <f t="shared" si="11"/>
        <v>0</v>
      </c>
      <c r="AB58" s="23"/>
      <c r="AC58" s="21">
        <f t="shared" si="12"/>
        <v>0</v>
      </c>
      <c r="AD58" s="23"/>
      <c r="AE58" s="21">
        <f t="shared" si="13"/>
        <v>0</v>
      </c>
      <c r="AF58" s="23"/>
      <c r="AG58" s="21">
        <f t="shared" si="14"/>
        <v>0</v>
      </c>
      <c r="AH58" s="71">
        <f t="shared" si="16"/>
        <v>0.253</v>
      </c>
      <c r="AI58" s="23"/>
      <c r="AJ58" s="22">
        <f t="shared" si="17"/>
        <v>0</v>
      </c>
      <c r="AK58" s="21">
        <f t="shared" si="18"/>
        <v>11.5</v>
      </c>
      <c r="AL58" s="24">
        <v>0.08</v>
      </c>
    </row>
    <row r="59" spans="1:38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1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7"/>
      <c r="R60" s="7"/>
      <c r="S60" s="7"/>
      <c r="T60" s="7"/>
      <c r="U60" s="7"/>
      <c r="V60" s="2"/>
      <c r="W60" s="2"/>
      <c r="X60" s="2"/>
      <c r="Y60" s="7"/>
      <c r="Z60" s="2"/>
      <c r="AA60" s="7"/>
      <c r="AB60" s="7"/>
      <c r="AC60" s="7"/>
      <c r="AD60" s="7"/>
      <c r="AE60" s="7"/>
      <c r="AF60" s="7"/>
      <c r="AG60" s="7"/>
      <c r="AH60" s="2"/>
      <c r="AI60" s="2"/>
      <c r="AJ60" s="2"/>
      <c r="AK60" s="2"/>
      <c r="AL60" s="2"/>
    </row>
    <row r="61" spans="1:38" ht="31.5">
      <c r="A61" s="52" t="s">
        <v>44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 t="s">
        <v>43</v>
      </c>
      <c r="M61" s="52"/>
      <c r="N61" s="52"/>
      <c r="O61" s="5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5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8.7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8.75" hidden="1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mergeCells count="99">
    <mergeCell ref="A1:L1"/>
    <mergeCell ref="A2:C2"/>
    <mergeCell ref="U3:AE3"/>
    <mergeCell ref="A5:P5"/>
    <mergeCell ref="AJ5:AK5"/>
    <mergeCell ref="AG6:AH6"/>
    <mergeCell ref="AG7:AH7"/>
    <mergeCell ref="C8:E8"/>
    <mergeCell ref="AG8:AH8"/>
    <mergeCell ref="B9:E9"/>
    <mergeCell ref="F9:G9"/>
    <mergeCell ref="H9:L9"/>
    <mergeCell ref="M9:N9"/>
    <mergeCell ref="O9:P9"/>
    <mergeCell ref="Q9:R9"/>
    <mergeCell ref="A7:E7"/>
    <mergeCell ref="F7:G8"/>
    <mergeCell ref="H7:L8"/>
    <mergeCell ref="M7:N8"/>
    <mergeCell ref="O7:P8"/>
    <mergeCell ref="Q7:R8"/>
    <mergeCell ref="H13:L13"/>
    <mergeCell ref="M13:N13"/>
    <mergeCell ref="O13:P13"/>
    <mergeCell ref="Q13:R13"/>
    <mergeCell ref="M11:N11"/>
    <mergeCell ref="O11:P11"/>
    <mergeCell ref="Q11:R11"/>
    <mergeCell ref="T9:AF11"/>
    <mergeCell ref="H12:L12"/>
    <mergeCell ref="M12:N12"/>
    <mergeCell ref="O12:P12"/>
    <mergeCell ref="AG9:AH11"/>
    <mergeCell ref="H10:J10"/>
    <mergeCell ref="K10:L10"/>
    <mergeCell ref="M10:N10"/>
    <mergeCell ref="O10:P10"/>
    <mergeCell ref="Q10:R10"/>
    <mergeCell ref="H11:J11"/>
    <mergeCell ref="K11:L11"/>
    <mergeCell ref="AH15:AK17"/>
    <mergeCell ref="D16:Q16"/>
    <mergeCell ref="R16:AG16"/>
    <mergeCell ref="A17:A18"/>
    <mergeCell ref="B17:B18"/>
    <mergeCell ref="D17:E17"/>
    <mergeCell ref="F17:G17"/>
    <mergeCell ref="H17:I17"/>
    <mergeCell ref="Q12:R12"/>
    <mergeCell ref="C12:E12"/>
    <mergeCell ref="F12:G12"/>
    <mergeCell ref="X17:Y17"/>
    <mergeCell ref="Z17:AA17"/>
    <mergeCell ref="AB17:AC17"/>
    <mergeCell ref="AD17:AE17"/>
    <mergeCell ref="AF17:AG17"/>
    <mergeCell ref="J17:K17"/>
    <mergeCell ref="L17:M17"/>
    <mergeCell ref="N17:O17"/>
    <mergeCell ref="P17:Q17"/>
    <mergeCell ref="R17:S17"/>
    <mergeCell ref="AF20:AG20"/>
    <mergeCell ref="AF19:AG19"/>
    <mergeCell ref="D20:E20"/>
    <mergeCell ref="F20:G20"/>
    <mergeCell ref="H20:I20"/>
    <mergeCell ref="J20:K20"/>
    <mergeCell ref="L20:M20"/>
    <mergeCell ref="X20:Y20"/>
    <mergeCell ref="V19:W19"/>
    <mergeCell ref="X19:Y19"/>
    <mergeCell ref="Z19:AA19"/>
    <mergeCell ref="AB19:AC19"/>
    <mergeCell ref="AD19:AE19"/>
    <mergeCell ref="Z20:AA20"/>
    <mergeCell ref="AB20:AC20"/>
    <mergeCell ref="AD20:AE20"/>
    <mergeCell ref="F19:G19"/>
    <mergeCell ref="H19:I19"/>
    <mergeCell ref="J19:K19"/>
    <mergeCell ref="L19:M19"/>
    <mergeCell ref="N19:O19"/>
    <mergeCell ref="P19:Q19"/>
    <mergeCell ref="R19:S19"/>
    <mergeCell ref="T19:U19"/>
    <mergeCell ref="B10:E10"/>
    <mergeCell ref="B11:E11"/>
    <mergeCell ref="F10:G10"/>
    <mergeCell ref="F11:G11"/>
    <mergeCell ref="D19:E19"/>
    <mergeCell ref="V20:W20"/>
    <mergeCell ref="N20:O20"/>
    <mergeCell ref="P20:Q20"/>
    <mergeCell ref="R20:S20"/>
    <mergeCell ref="T20:U20"/>
    <mergeCell ref="V17:W17"/>
    <mergeCell ref="T17:U17"/>
    <mergeCell ref="A15:B16"/>
    <mergeCell ref="C15:C18"/>
  </mergeCells>
  <pageMargins left="0.11811023622047245" right="0.11811023622047245" top="0.15748031496062992" bottom="0.15748031496062992" header="0.31496062992125984" footer="0.31496062992125984"/>
  <pageSetup paperSize="9" scale="3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62"/>
  <sheetViews>
    <sheetView topLeftCell="A22" zoomScale="50" zoomScaleNormal="50" workbookViewId="0">
      <selection activeCell="F19" sqref="F19:G19"/>
    </sheetView>
  </sheetViews>
  <sheetFormatPr defaultRowHeight="15"/>
  <cols>
    <col min="1" max="1" width="53.5703125" customWidth="1"/>
    <col min="2" max="2" width="7.5703125" customWidth="1"/>
    <col min="3" max="3" width="7" customWidth="1"/>
    <col min="4" max="4" width="12.7109375" customWidth="1"/>
    <col min="5" max="5" width="17.28515625" customWidth="1"/>
    <col min="6" max="6" width="14.28515625" customWidth="1"/>
    <col min="7" max="7" width="13.85546875" customWidth="1"/>
    <col min="8" max="8" width="9.7109375" customWidth="1"/>
    <col min="9" max="9" width="10.5703125" customWidth="1"/>
    <col min="10" max="10" width="9.5703125" customWidth="1"/>
    <col min="11" max="11" width="13.140625" customWidth="1"/>
    <col min="12" max="12" width="10.85546875" customWidth="1"/>
    <col min="13" max="13" width="11.85546875" customWidth="1"/>
    <col min="14" max="14" width="5.85546875" customWidth="1"/>
    <col min="15" max="15" width="12.85546875" customWidth="1"/>
    <col min="16" max="16" width="4.28515625" customWidth="1"/>
    <col min="17" max="17" width="13" customWidth="1"/>
    <col min="18" max="18" width="10.7109375" customWidth="1"/>
    <col min="19" max="19" width="13.140625" customWidth="1"/>
    <col min="20" max="20" width="12.85546875" customWidth="1"/>
    <col min="21" max="22" width="13.140625" customWidth="1"/>
    <col min="23" max="23" width="12.28515625" customWidth="1"/>
    <col min="24" max="24" width="12" customWidth="1"/>
    <col min="25" max="25" width="12.5703125" customWidth="1"/>
    <col min="26" max="26" width="8.140625" customWidth="1"/>
    <col min="27" max="27" width="12.5703125" customWidth="1"/>
    <col min="28" max="28" width="10.5703125" customWidth="1"/>
    <col min="29" max="29" width="11.42578125" customWidth="1"/>
    <col min="30" max="30" width="10" customWidth="1"/>
    <col min="31" max="31" width="11.85546875" customWidth="1"/>
    <col min="32" max="32" width="5.7109375" customWidth="1"/>
    <col min="33" max="33" width="9.85546875" customWidth="1"/>
    <col min="34" max="34" width="15.140625" customWidth="1"/>
    <col min="35" max="35" width="14.5703125" hidden="1" customWidth="1"/>
    <col min="36" max="36" width="18.5703125" hidden="1" customWidth="1"/>
    <col min="37" max="37" width="18.7109375" customWidth="1"/>
    <col min="38" max="38" width="0.140625" customWidth="1"/>
  </cols>
  <sheetData>
    <row r="1" spans="1:38" ht="15.7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8.75" customHeight="1">
      <c r="A2" s="185"/>
      <c r="B2" s="185"/>
      <c r="C2" s="185"/>
      <c r="D2" s="3" t="s">
        <v>1</v>
      </c>
      <c r="E2" s="3"/>
      <c r="F2" s="3"/>
      <c r="G2" s="4"/>
      <c r="H2" s="4"/>
      <c r="I2" s="4"/>
      <c r="J2" s="4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1">
      <c r="A3" s="2"/>
      <c r="B3" s="2"/>
      <c r="C3" s="2"/>
      <c r="D3" s="5" t="s">
        <v>2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128" t="s">
        <v>3</v>
      </c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40" t="s">
        <v>4</v>
      </c>
      <c r="AG3" s="3"/>
      <c r="AH3" s="6"/>
      <c r="AI3" s="6"/>
      <c r="AJ3" s="6"/>
      <c r="AK3" s="6"/>
      <c r="AL3" s="6"/>
    </row>
    <row r="4" spans="1:38" ht="24" thickBot="1">
      <c r="A4" s="186" t="s">
        <v>214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3"/>
      <c r="AG4" s="2"/>
      <c r="AH4" s="2"/>
      <c r="AI4" s="2"/>
      <c r="AJ4" s="187"/>
      <c r="AK4" s="187"/>
      <c r="AL4" s="2"/>
    </row>
    <row r="5" spans="1:38" ht="21">
      <c r="A5" s="7"/>
      <c r="B5" s="7"/>
      <c r="C5" s="7"/>
      <c r="D5" s="7"/>
      <c r="E5" s="7"/>
      <c r="F5" s="7"/>
      <c r="G5" s="7"/>
      <c r="H5" s="70" t="s">
        <v>158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 t="s">
        <v>5</v>
      </c>
      <c r="AG5" s="188" t="s">
        <v>6</v>
      </c>
      <c r="AH5" s="189"/>
      <c r="AI5" s="43"/>
      <c r="AL5" s="7"/>
    </row>
    <row r="6" spans="1:38" ht="23.25" customHeight="1">
      <c r="A6" s="172" t="s">
        <v>7</v>
      </c>
      <c r="B6" s="172"/>
      <c r="C6" s="172"/>
      <c r="D6" s="172"/>
      <c r="E6" s="173"/>
      <c r="F6" s="174" t="s">
        <v>8</v>
      </c>
      <c r="G6" s="175"/>
      <c r="H6" s="174" t="s">
        <v>9</v>
      </c>
      <c r="I6" s="178"/>
      <c r="J6" s="178"/>
      <c r="K6" s="178"/>
      <c r="L6" s="175"/>
      <c r="M6" s="174" t="s">
        <v>10</v>
      </c>
      <c r="N6" s="175"/>
      <c r="O6" s="174" t="s">
        <v>11</v>
      </c>
      <c r="P6" s="180"/>
      <c r="Q6" s="182"/>
      <c r="R6" s="183"/>
      <c r="S6" s="7"/>
      <c r="T6" s="41" t="s">
        <v>215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8" t="s">
        <v>12</v>
      </c>
      <c r="AG6" s="190"/>
      <c r="AH6" s="191"/>
      <c r="AI6" s="48"/>
      <c r="AL6" s="7"/>
    </row>
    <row r="7" spans="1:38" ht="70.5" customHeight="1">
      <c r="A7" s="31" t="s">
        <v>13</v>
      </c>
      <c r="B7" s="32"/>
      <c r="C7" s="192" t="s">
        <v>14</v>
      </c>
      <c r="D7" s="192"/>
      <c r="E7" s="193"/>
      <c r="F7" s="176"/>
      <c r="G7" s="177"/>
      <c r="H7" s="176"/>
      <c r="I7" s="179"/>
      <c r="J7" s="179"/>
      <c r="K7" s="179"/>
      <c r="L7" s="177"/>
      <c r="M7" s="176"/>
      <c r="N7" s="177"/>
      <c r="O7" s="176"/>
      <c r="P7" s="181"/>
      <c r="Q7" s="182"/>
      <c r="R7" s="183"/>
      <c r="S7" s="7"/>
      <c r="T7" s="42" t="s">
        <v>35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8" t="s">
        <v>15</v>
      </c>
      <c r="AG7" s="194">
        <v>54711849</v>
      </c>
      <c r="AH7" s="195"/>
      <c r="AI7" s="44"/>
      <c r="AL7" s="7"/>
    </row>
    <row r="8" spans="1:38" ht="21">
      <c r="A8" s="33">
        <v>1</v>
      </c>
      <c r="B8" s="169">
        <v>2</v>
      </c>
      <c r="C8" s="170"/>
      <c r="D8" s="170"/>
      <c r="E8" s="171"/>
      <c r="F8" s="169">
        <v>3</v>
      </c>
      <c r="G8" s="171"/>
      <c r="H8" s="169">
        <v>4</v>
      </c>
      <c r="I8" s="170"/>
      <c r="J8" s="170"/>
      <c r="K8" s="170"/>
      <c r="L8" s="171"/>
      <c r="M8" s="169">
        <v>5</v>
      </c>
      <c r="N8" s="171"/>
      <c r="O8" s="169">
        <v>6</v>
      </c>
      <c r="P8" s="171"/>
      <c r="Q8" s="161"/>
      <c r="R8" s="162"/>
      <c r="S8" s="7"/>
      <c r="T8" s="146" t="s">
        <v>154</v>
      </c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7"/>
      <c r="AG8" s="152"/>
      <c r="AH8" s="153"/>
      <c r="AI8" s="45"/>
      <c r="AL8" s="7"/>
    </row>
    <row r="9" spans="1:38" ht="21.75" thickBot="1">
      <c r="A9" s="34"/>
      <c r="B9" s="83" t="s">
        <v>47</v>
      </c>
      <c r="C9" s="84"/>
      <c r="D9" s="84"/>
      <c r="E9" s="85"/>
      <c r="F9" s="86" t="s">
        <v>48</v>
      </c>
      <c r="G9" s="87"/>
      <c r="H9" s="86" t="s">
        <v>38</v>
      </c>
      <c r="I9" s="159"/>
      <c r="J9" s="87"/>
      <c r="K9" s="86" t="s">
        <v>39</v>
      </c>
      <c r="L9" s="87"/>
      <c r="M9" s="86"/>
      <c r="N9" s="87"/>
      <c r="O9" s="86"/>
      <c r="P9" s="160"/>
      <c r="Q9" s="161"/>
      <c r="R9" s="162"/>
      <c r="S9" s="7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  <c r="AG9" s="154"/>
      <c r="AH9" s="155"/>
      <c r="AI9" s="46"/>
      <c r="AL9" s="7"/>
    </row>
    <row r="10" spans="1:38" ht="21">
      <c r="A10" s="36" t="s">
        <v>153</v>
      </c>
      <c r="B10" s="88">
        <v>170</v>
      </c>
      <c r="C10" s="89"/>
      <c r="D10" s="89"/>
      <c r="E10" s="90"/>
      <c r="F10" s="91">
        <v>170</v>
      </c>
      <c r="G10" s="92"/>
      <c r="H10" s="163">
        <v>22</v>
      </c>
      <c r="I10" s="164"/>
      <c r="J10" s="165"/>
      <c r="K10" s="166">
        <v>22</v>
      </c>
      <c r="L10" s="167"/>
      <c r="M10" s="91">
        <f>K10*F10</f>
        <v>3740</v>
      </c>
      <c r="N10" s="92">
        <f>N8*M10/1000</f>
        <v>0</v>
      </c>
      <c r="O10" s="143">
        <f>M10</f>
        <v>3740</v>
      </c>
      <c r="P10" s="144"/>
      <c r="Q10" s="145"/>
      <c r="R10" s="142"/>
      <c r="S10" s="7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56"/>
      <c r="AH10" s="157"/>
      <c r="AI10" s="47"/>
      <c r="AL10" s="7"/>
    </row>
    <row r="11" spans="1:38" ht="21.75" thickBot="1">
      <c r="A11" s="11"/>
      <c r="B11" s="12"/>
      <c r="C11" s="129"/>
      <c r="D11" s="129"/>
      <c r="E11" s="130"/>
      <c r="F11" s="131"/>
      <c r="G11" s="130"/>
      <c r="H11" s="131"/>
      <c r="I11" s="129"/>
      <c r="J11" s="129"/>
      <c r="K11" s="129"/>
      <c r="L11" s="130"/>
      <c r="M11" s="148"/>
      <c r="N11" s="149"/>
      <c r="O11" s="150"/>
      <c r="P11" s="151"/>
      <c r="Q11" s="127"/>
      <c r="R11" s="128"/>
      <c r="S11" s="1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21.75" thickBot="1">
      <c r="A12" s="13"/>
      <c r="B12" s="13"/>
      <c r="C12" s="13"/>
      <c r="D12" s="13"/>
      <c r="E12" s="13"/>
      <c r="F12" s="13"/>
      <c r="G12" s="14"/>
      <c r="H12" s="135" t="s">
        <v>16</v>
      </c>
      <c r="I12" s="135"/>
      <c r="J12" s="135"/>
      <c r="K12" s="135"/>
      <c r="L12" s="136"/>
      <c r="M12" s="137">
        <f>SUM(M10)</f>
        <v>3740</v>
      </c>
      <c r="N12" s="138"/>
      <c r="O12" s="139">
        <f>SUM(O10:O11)</f>
        <v>3740</v>
      </c>
      <c r="P12" s="140"/>
      <c r="Q12" s="141"/>
      <c r="R12" s="14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6.5" customHeight="1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.75" customHeight="1" thickBot="1">
      <c r="A14" s="101" t="s">
        <v>17</v>
      </c>
      <c r="B14" s="102"/>
      <c r="C14" s="105" t="s">
        <v>18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 t="s">
        <v>19</v>
      </c>
      <c r="P14" s="54"/>
      <c r="Q14" s="54"/>
      <c r="R14" s="66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110" t="s">
        <v>20</v>
      </c>
      <c r="AI14" s="111"/>
      <c r="AJ14" s="111"/>
      <c r="AK14" s="112"/>
      <c r="AL14" s="15"/>
    </row>
    <row r="15" spans="1:38" ht="17.25" customHeight="1" thickBot="1">
      <c r="A15" s="103"/>
      <c r="B15" s="104"/>
      <c r="C15" s="106"/>
      <c r="D15" s="119" t="s">
        <v>21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1"/>
      <c r="R15" s="119" t="s">
        <v>22</v>
      </c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1"/>
      <c r="AH15" s="113"/>
      <c r="AI15" s="114"/>
      <c r="AJ15" s="114"/>
      <c r="AK15" s="115"/>
      <c r="AL15" s="16"/>
    </row>
    <row r="16" spans="1:38" ht="150" customHeight="1" thickBot="1">
      <c r="A16" s="122" t="s">
        <v>23</v>
      </c>
      <c r="B16" s="124" t="s">
        <v>24</v>
      </c>
      <c r="C16" s="106"/>
      <c r="D16" s="99" t="s">
        <v>95</v>
      </c>
      <c r="E16" s="100"/>
      <c r="F16" s="126" t="s">
        <v>80</v>
      </c>
      <c r="G16" s="100"/>
      <c r="H16" s="126" t="s">
        <v>82</v>
      </c>
      <c r="I16" s="100"/>
      <c r="J16" s="126" t="s">
        <v>155</v>
      </c>
      <c r="K16" s="100"/>
      <c r="L16" s="134"/>
      <c r="M16" s="134"/>
      <c r="N16" s="126"/>
      <c r="O16" s="100"/>
      <c r="P16" s="126"/>
      <c r="Q16" s="133"/>
      <c r="R16" s="99" t="s">
        <v>160</v>
      </c>
      <c r="S16" s="100"/>
      <c r="T16" s="99" t="s">
        <v>167</v>
      </c>
      <c r="U16" s="100"/>
      <c r="V16" s="99" t="s">
        <v>187</v>
      </c>
      <c r="W16" s="100"/>
      <c r="X16" s="126" t="s">
        <v>100</v>
      </c>
      <c r="Y16" s="100"/>
      <c r="Z16" s="126" t="s">
        <v>80</v>
      </c>
      <c r="AA16" s="100"/>
      <c r="AB16" s="132" t="s">
        <v>128</v>
      </c>
      <c r="AC16" s="132"/>
      <c r="AD16" s="126" t="s">
        <v>207</v>
      </c>
      <c r="AE16" s="100"/>
      <c r="AF16" s="126"/>
      <c r="AG16" s="133"/>
      <c r="AH16" s="116"/>
      <c r="AI16" s="117"/>
      <c r="AJ16" s="117"/>
      <c r="AK16" s="118"/>
      <c r="AL16" s="17"/>
    </row>
    <row r="17" spans="1:38" ht="44.25" customHeight="1" thickBot="1">
      <c r="A17" s="123"/>
      <c r="B17" s="125"/>
      <c r="C17" s="107"/>
      <c r="D17" s="61" t="s">
        <v>25</v>
      </c>
      <c r="E17" s="55" t="s">
        <v>46</v>
      </c>
      <c r="F17" s="56" t="s">
        <v>25</v>
      </c>
      <c r="G17" s="55" t="s">
        <v>46</v>
      </c>
      <c r="H17" s="56" t="s">
        <v>25</v>
      </c>
      <c r="I17" s="55" t="s">
        <v>46</v>
      </c>
      <c r="J17" s="56" t="s">
        <v>25</v>
      </c>
      <c r="K17" s="55" t="s">
        <v>46</v>
      </c>
      <c r="L17" s="56" t="s">
        <v>25</v>
      </c>
      <c r="M17" s="55" t="s">
        <v>46</v>
      </c>
      <c r="N17" s="56" t="s">
        <v>25</v>
      </c>
      <c r="O17" s="55" t="s">
        <v>46</v>
      </c>
      <c r="P17" s="56" t="s">
        <v>25</v>
      </c>
      <c r="Q17" s="55" t="s">
        <v>46</v>
      </c>
      <c r="R17" s="61" t="s">
        <v>25</v>
      </c>
      <c r="S17" s="55" t="s">
        <v>46</v>
      </c>
      <c r="T17" s="56" t="s">
        <v>25</v>
      </c>
      <c r="U17" s="55" t="s">
        <v>46</v>
      </c>
      <c r="V17" s="56" t="s">
        <v>25</v>
      </c>
      <c r="W17" s="55" t="s">
        <v>46</v>
      </c>
      <c r="X17" s="56" t="s">
        <v>25</v>
      </c>
      <c r="Y17" s="55" t="s">
        <v>46</v>
      </c>
      <c r="Z17" s="56" t="s">
        <v>25</v>
      </c>
      <c r="AA17" s="55" t="s">
        <v>46</v>
      </c>
      <c r="AB17" s="56" t="s">
        <v>25</v>
      </c>
      <c r="AC17" s="55" t="s">
        <v>46</v>
      </c>
      <c r="AD17" s="56" t="s">
        <v>25</v>
      </c>
      <c r="AE17" s="55" t="s">
        <v>46</v>
      </c>
      <c r="AF17" s="56" t="s">
        <v>25</v>
      </c>
      <c r="AG17" s="55" t="s">
        <v>46</v>
      </c>
      <c r="AH17" s="57" t="s">
        <v>26</v>
      </c>
      <c r="AI17" s="55" t="s">
        <v>27</v>
      </c>
      <c r="AJ17" s="55" t="s">
        <v>28</v>
      </c>
      <c r="AK17" s="58" t="s">
        <v>41</v>
      </c>
      <c r="AL17" s="53" t="s">
        <v>29</v>
      </c>
    </row>
    <row r="18" spans="1:38" ht="30.75" customHeight="1" thickTop="1">
      <c r="A18" s="20" t="s">
        <v>30</v>
      </c>
      <c r="B18" s="20"/>
      <c r="C18" s="59"/>
      <c r="D18" s="93">
        <f>H10</f>
        <v>22</v>
      </c>
      <c r="E18" s="94"/>
      <c r="F18" s="108">
        <f>D18</f>
        <v>22</v>
      </c>
      <c r="G18" s="94"/>
      <c r="H18" s="108">
        <f>F18</f>
        <v>22</v>
      </c>
      <c r="I18" s="94"/>
      <c r="J18" s="108">
        <f>F18</f>
        <v>22</v>
      </c>
      <c r="K18" s="94"/>
      <c r="L18" s="108">
        <f>H18</f>
        <v>22</v>
      </c>
      <c r="M18" s="94"/>
      <c r="N18" s="108">
        <f>L18</f>
        <v>22</v>
      </c>
      <c r="O18" s="94"/>
      <c r="P18" s="108">
        <f>H10</f>
        <v>22</v>
      </c>
      <c r="Q18" s="109"/>
      <c r="R18" s="93">
        <f>K10</f>
        <v>22</v>
      </c>
      <c r="S18" s="94"/>
      <c r="T18" s="108">
        <f>K10</f>
        <v>22</v>
      </c>
      <c r="U18" s="94"/>
      <c r="V18" s="108">
        <f>K10</f>
        <v>22</v>
      </c>
      <c r="W18" s="94"/>
      <c r="X18" s="108">
        <f>K10</f>
        <v>22</v>
      </c>
      <c r="Y18" s="94"/>
      <c r="Z18" s="108">
        <f>K10</f>
        <v>22</v>
      </c>
      <c r="AA18" s="94"/>
      <c r="AB18" s="108">
        <f>K10</f>
        <v>22</v>
      </c>
      <c r="AC18" s="94"/>
      <c r="AD18" s="108">
        <f>K10</f>
        <v>22</v>
      </c>
      <c r="AE18" s="94"/>
      <c r="AF18" s="108">
        <f>K10</f>
        <v>22</v>
      </c>
      <c r="AG18" s="94"/>
      <c r="AH18" s="20">
        <f>K10+H10</f>
        <v>44</v>
      </c>
      <c r="AI18" s="20"/>
      <c r="AJ18" s="22">
        <f>SUM(AJ20:AJ57)</f>
        <v>0</v>
      </c>
      <c r="AK18" s="67"/>
      <c r="AL18" s="64"/>
    </row>
    <row r="19" spans="1:38" ht="30.75" customHeight="1" thickBot="1">
      <c r="A19" s="19" t="s">
        <v>31</v>
      </c>
      <c r="B19" s="19"/>
      <c r="C19" s="60"/>
      <c r="D19" s="98" t="s">
        <v>178</v>
      </c>
      <c r="E19" s="96"/>
      <c r="F19" s="95">
        <v>60</v>
      </c>
      <c r="G19" s="96"/>
      <c r="H19" s="95">
        <v>200</v>
      </c>
      <c r="I19" s="96"/>
      <c r="J19" s="95">
        <v>18</v>
      </c>
      <c r="K19" s="96"/>
      <c r="L19" s="95"/>
      <c r="M19" s="96"/>
      <c r="N19" s="95"/>
      <c r="O19" s="96"/>
      <c r="P19" s="95"/>
      <c r="Q19" s="97"/>
      <c r="R19" s="98">
        <v>100</v>
      </c>
      <c r="S19" s="96"/>
      <c r="T19" s="95">
        <v>250</v>
      </c>
      <c r="U19" s="96"/>
      <c r="V19" s="95">
        <v>100</v>
      </c>
      <c r="W19" s="96"/>
      <c r="X19" s="95" t="s">
        <v>147</v>
      </c>
      <c r="Y19" s="96"/>
      <c r="Z19" s="95">
        <v>30</v>
      </c>
      <c r="AA19" s="96"/>
      <c r="AB19" s="95">
        <v>30</v>
      </c>
      <c r="AC19" s="96"/>
      <c r="AD19" s="95">
        <v>200</v>
      </c>
      <c r="AE19" s="96"/>
      <c r="AF19" s="95"/>
      <c r="AG19" s="96"/>
      <c r="AH19" s="68"/>
      <c r="AI19" s="62"/>
      <c r="AJ19" s="69"/>
      <c r="AK19" s="63"/>
      <c r="AL19" s="65">
        <f>AJ18/AH18</f>
        <v>0</v>
      </c>
    </row>
    <row r="20" spans="1:38" ht="30.75" customHeight="1" thickTop="1">
      <c r="A20" s="20" t="s">
        <v>49</v>
      </c>
      <c r="B20" s="20"/>
      <c r="C20" s="20" t="s">
        <v>32</v>
      </c>
      <c r="D20" s="20"/>
      <c r="E20" s="21">
        <f t="shared" ref="E20:E57" si="0">$D$18*D20/1000</f>
        <v>0</v>
      </c>
      <c r="F20" s="20"/>
      <c r="G20" s="21">
        <f t="shared" ref="G20:G57" si="1">$F$18*F20/1000</f>
        <v>0</v>
      </c>
      <c r="H20" s="20"/>
      <c r="I20" s="21">
        <f t="shared" ref="I20:I57" si="2">$H$18*H20/1000</f>
        <v>0</v>
      </c>
      <c r="J20" s="20"/>
      <c r="K20" s="21">
        <f t="shared" ref="K20:K57" si="3">$J$18*J20/1000</f>
        <v>0</v>
      </c>
      <c r="L20" s="20"/>
      <c r="M20" s="21">
        <f t="shared" ref="M20:M57" si="4">$L$18*L20/1000</f>
        <v>0</v>
      </c>
      <c r="N20" s="20"/>
      <c r="O20" s="21">
        <f t="shared" ref="O20:O57" si="5">$N$18*N20/1000</f>
        <v>0</v>
      </c>
      <c r="P20" s="20"/>
      <c r="Q20" s="21">
        <f t="shared" ref="Q20:Q57" si="6">$P$18*P20/1000</f>
        <v>0</v>
      </c>
      <c r="R20" s="20"/>
      <c r="S20" s="21">
        <f t="shared" ref="S20:S57" si="7">$R$18*R20/1000</f>
        <v>0</v>
      </c>
      <c r="T20" s="20"/>
      <c r="U20" s="21">
        <f t="shared" ref="U20:U57" si="8">$T$18*T20/1000</f>
        <v>0</v>
      </c>
      <c r="V20" s="20">
        <v>26</v>
      </c>
      <c r="W20" s="21">
        <f t="shared" ref="W20:W57" si="9">$V$18*V20/1000</f>
        <v>0.57199999999999995</v>
      </c>
      <c r="X20" s="20">
        <v>28.8</v>
      </c>
      <c r="Y20" s="21">
        <f t="shared" ref="Y20:Y57" si="10">$X$18*X20/1000</f>
        <v>0.63400000000000001</v>
      </c>
      <c r="Z20" s="20"/>
      <c r="AA20" s="21">
        <f t="shared" ref="AA20:AA57" si="11">$Z$18*Z20/1000</f>
        <v>0</v>
      </c>
      <c r="AB20" s="20"/>
      <c r="AC20" s="21">
        <f t="shared" ref="AC20:AC57" si="12">$AB$18*AB20/1000</f>
        <v>0</v>
      </c>
      <c r="AD20" s="20"/>
      <c r="AE20" s="21">
        <f t="shared" ref="AE20:AE57" si="13">$AD$18*AD20/1000</f>
        <v>0</v>
      </c>
      <c r="AF20" s="20"/>
      <c r="AG20" s="21">
        <f t="shared" ref="AG20:AG57" si="14">$AF$18*AF20/1000</f>
        <v>0</v>
      </c>
      <c r="AH20" s="71">
        <f>E20+G20+I20+K20+M20+O20+Q20+S20+U20+W20+Y20+AA20+AC20+AE20+AG20</f>
        <v>1.206</v>
      </c>
      <c r="AI20" s="20"/>
      <c r="AJ20" s="22">
        <f>AH20*AI20</f>
        <v>0</v>
      </c>
      <c r="AK20" s="21">
        <f>D20+F20+H20+J20+L20+N20+P20+R20+T20+V20+X20+Z20+AB20+AD20+AF20</f>
        <v>54.8</v>
      </c>
      <c r="AL20" s="22">
        <f t="shared" ref="AL20:AL56" si="15">AI20*AK20</f>
        <v>0</v>
      </c>
    </row>
    <row r="21" spans="1:38" ht="30.75" customHeight="1">
      <c r="A21" s="23" t="s">
        <v>50</v>
      </c>
      <c r="B21" s="23"/>
      <c r="C21" s="23" t="s">
        <v>32</v>
      </c>
      <c r="D21" s="23"/>
      <c r="E21" s="21">
        <f t="shared" si="0"/>
        <v>0</v>
      </c>
      <c r="F21" s="23"/>
      <c r="G21" s="21">
        <f t="shared" si="1"/>
        <v>0</v>
      </c>
      <c r="H21" s="23"/>
      <c r="I21" s="21">
        <f t="shared" si="2"/>
        <v>0</v>
      </c>
      <c r="J21" s="23"/>
      <c r="K21" s="21">
        <f t="shared" si="3"/>
        <v>0</v>
      </c>
      <c r="L21" s="23"/>
      <c r="M21" s="21">
        <f t="shared" si="4"/>
        <v>0</v>
      </c>
      <c r="N21" s="23"/>
      <c r="O21" s="21">
        <f t="shared" si="5"/>
        <v>0</v>
      </c>
      <c r="P21" s="23"/>
      <c r="Q21" s="21">
        <f t="shared" si="6"/>
        <v>0</v>
      </c>
      <c r="R21" s="23"/>
      <c r="S21" s="21">
        <f t="shared" si="7"/>
        <v>0</v>
      </c>
      <c r="T21" s="23"/>
      <c r="U21" s="21">
        <f t="shared" si="8"/>
        <v>0</v>
      </c>
      <c r="V21" s="23"/>
      <c r="W21" s="21">
        <f t="shared" si="9"/>
        <v>0</v>
      </c>
      <c r="X21" s="23"/>
      <c r="Y21" s="21">
        <f t="shared" si="10"/>
        <v>0</v>
      </c>
      <c r="Z21" s="23"/>
      <c r="AA21" s="21">
        <f t="shared" si="11"/>
        <v>0</v>
      </c>
      <c r="AB21" s="23"/>
      <c r="AC21" s="21">
        <f t="shared" si="12"/>
        <v>0</v>
      </c>
      <c r="AD21" s="23"/>
      <c r="AE21" s="21">
        <f t="shared" si="13"/>
        <v>0</v>
      </c>
      <c r="AF21" s="23"/>
      <c r="AG21" s="21">
        <f t="shared" si="14"/>
        <v>0</v>
      </c>
      <c r="AH21" s="71">
        <f t="shared" ref="AH21:AH57" si="16">E21+G21+I21+K21+M21+O21+Q21+S21+U21+W21+Y21+AA21+AC21+AE21+AG21</f>
        <v>0</v>
      </c>
      <c r="AI21" s="23"/>
      <c r="AJ21" s="22">
        <f t="shared" ref="AJ21:AJ57" si="17">AH21*AI21</f>
        <v>0</v>
      </c>
      <c r="AK21" s="21">
        <f t="shared" ref="AK21:AK57" si="18">D21+F21+H21+J21+L21+N21+P21+R21+T21+V21+X21+Z21+AB21+AD21+AF21</f>
        <v>0</v>
      </c>
      <c r="AL21" s="24">
        <f t="shared" si="15"/>
        <v>0</v>
      </c>
    </row>
    <row r="22" spans="1:38" ht="30.75" customHeight="1">
      <c r="A22" s="23" t="s">
        <v>51</v>
      </c>
      <c r="B22" s="23"/>
      <c r="C22" s="20" t="s">
        <v>32</v>
      </c>
      <c r="D22" s="23"/>
      <c r="E22" s="21">
        <f t="shared" si="0"/>
        <v>0</v>
      </c>
      <c r="F22" s="23"/>
      <c r="G22" s="21">
        <f t="shared" si="1"/>
        <v>0</v>
      </c>
      <c r="H22" s="23"/>
      <c r="I22" s="21">
        <f t="shared" si="2"/>
        <v>0</v>
      </c>
      <c r="J22" s="23"/>
      <c r="K22" s="21">
        <f t="shared" si="3"/>
        <v>0</v>
      </c>
      <c r="L22" s="23"/>
      <c r="M22" s="21">
        <f t="shared" si="4"/>
        <v>0</v>
      </c>
      <c r="N22" s="23"/>
      <c r="O22" s="21">
        <f t="shared" si="5"/>
        <v>0</v>
      </c>
      <c r="P22" s="23"/>
      <c r="Q22" s="21">
        <f t="shared" si="6"/>
        <v>0</v>
      </c>
      <c r="R22" s="23"/>
      <c r="S22" s="21">
        <f t="shared" si="7"/>
        <v>0</v>
      </c>
      <c r="T22" s="23"/>
      <c r="U22" s="21">
        <f t="shared" si="8"/>
        <v>0</v>
      </c>
      <c r="V22" s="23"/>
      <c r="W22" s="21">
        <f t="shared" si="9"/>
        <v>0</v>
      </c>
      <c r="X22" s="23">
        <v>5.4</v>
      </c>
      <c r="Y22" s="21">
        <f t="shared" si="10"/>
        <v>0.11899999999999999</v>
      </c>
      <c r="Z22" s="23"/>
      <c r="AA22" s="21">
        <f t="shared" si="11"/>
        <v>0</v>
      </c>
      <c r="AB22" s="23"/>
      <c r="AC22" s="21">
        <f t="shared" si="12"/>
        <v>0</v>
      </c>
      <c r="AD22" s="23"/>
      <c r="AE22" s="21">
        <f t="shared" si="13"/>
        <v>0</v>
      </c>
      <c r="AF22" s="23"/>
      <c r="AG22" s="21">
        <f t="shared" si="14"/>
        <v>0</v>
      </c>
      <c r="AH22" s="71">
        <f t="shared" si="16"/>
        <v>0.11899999999999999</v>
      </c>
      <c r="AI22" s="23"/>
      <c r="AJ22" s="22">
        <f t="shared" si="17"/>
        <v>0</v>
      </c>
      <c r="AK22" s="21">
        <f t="shared" si="18"/>
        <v>5.4</v>
      </c>
      <c r="AL22" s="24">
        <f t="shared" si="15"/>
        <v>0</v>
      </c>
    </row>
    <row r="23" spans="1:38" ht="30.75" customHeight="1">
      <c r="A23" s="23" t="s">
        <v>52</v>
      </c>
      <c r="B23" s="23"/>
      <c r="C23" s="23" t="s">
        <v>32</v>
      </c>
      <c r="D23" s="23"/>
      <c r="E23" s="21">
        <f t="shared" si="0"/>
        <v>0</v>
      </c>
      <c r="F23" s="23"/>
      <c r="G23" s="21">
        <f t="shared" si="1"/>
        <v>0</v>
      </c>
      <c r="H23" s="23"/>
      <c r="I23" s="21">
        <f t="shared" si="2"/>
        <v>0</v>
      </c>
      <c r="J23" s="23"/>
      <c r="K23" s="21">
        <f t="shared" si="3"/>
        <v>0</v>
      </c>
      <c r="L23" s="23"/>
      <c r="M23" s="21">
        <f t="shared" si="4"/>
        <v>0</v>
      </c>
      <c r="N23" s="23"/>
      <c r="O23" s="21">
        <f t="shared" si="5"/>
        <v>0</v>
      </c>
      <c r="P23" s="23"/>
      <c r="Q23" s="21">
        <f t="shared" si="6"/>
        <v>0</v>
      </c>
      <c r="R23" s="23"/>
      <c r="S23" s="21">
        <f t="shared" si="7"/>
        <v>0</v>
      </c>
      <c r="T23" s="23">
        <v>5</v>
      </c>
      <c r="U23" s="21">
        <f t="shared" si="8"/>
        <v>0.11</v>
      </c>
      <c r="V23" s="23"/>
      <c r="W23" s="21">
        <f t="shared" si="9"/>
        <v>0</v>
      </c>
      <c r="X23" s="23"/>
      <c r="Y23" s="21">
        <f t="shared" si="10"/>
        <v>0</v>
      </c>
      <c r="Z23" s="23"/>
      <c r="AA23" s="21">
        <f t="shared" si="11"/>
        <v>0</v>
      </c>
      <c r="AB23" s="23"/>
      <c r="AC23" s="21">
        <f t="shared" si="12"/>
        <v>0</v>
      </c>
      <c r="AD23" s="23"/>
      <c r="AE23" s="21">
        <f t="shared" si="13"/>
        <v>0</v>
      </c>
      <c r="AF23" s="23"/>
      <c r="AG23" s="21">
        <f t="shared" si="14"/>
        <v>0</v>
      </c>
      <c r="AH23" s="71">
        <f t="shared" si="16"/>
        <v>0.11</v>
      </c>
      <c r="AI23" s="23"/>
      <c r="AJ23" s="22">
        <f t="shared" si="17"/>
        <v>0</v>
      </c>
      <c r="AK23" s="21">
        <f t="shared" si="18"/>
        <v>5</v>
      </c>
      <c r="AL23" s="24">
        <f t="shared" si="15"/>
        <v>0</v>
      </c>
    </row>
    <row r="24" spans="1:38" ht="30.75" customHeight="1">
      <c r="A24" s="23" t="s">
        <v>129</v>
      </c>
      <c r="B24" s="23"/>
      <c r="C24" s="20" t="s">
        <v>150</v>
      </c>
      <c r="D24" s="23"/>
      <c r="E24" s="21">
        <f t="shared" si="0"/>
        <v>0</v>
      </c>
      <c r="F24" s="23"/>
      <c r="G24" s="21">
        <f t="shared" si="1"/>
        <v>0</v>
      </c>
      <c r="H24" s="23"/>
      <c r="I24" s="21">
        <f t="shared" si="2"/>
        <v>0</v>
      </c>
      <c r="J24" s="23"/>
      <c r="K24" s="21">
        <f t="shared" si="3"/>
        <v>0</v>
      </c>
      <c r="L24" s="23"/>
      <c r="M24" s="21">
        <f t="shared" si="4"/>
        <v>0</v>
      </c>
      <c r="N24" s="23"/>
      <c r="O24" s="21">
        <f t="shared" si="5"/>
        <v>0</v>
      </c>
      <c r="P24" s="23"/>
      <c r="Q24" s="21">
        <f t="shared" si="6"/>
        <v>0</v>
      </c>
      <c r="R24" s="23"/>
      <c r="S24" s="21">
        <f t="shared" si="7"/>
        <v>0</v>
      </c>
      <c r="T24" s="23"/>
      <c r="U24" s="21">
        <f t="shared" si="8"/>
        <v>0</v>
      </c>
      <c r="V24" s="23"/>
      <c r="W24" s="21">
        <f>$V$18*V24</f>
        <v>0</v>
      </c>
      <c r="X24" s="23"/>
      <c r="Y24" s="21">
        <f t="shared" si="10"/>
        <v>0</v>
      </c>
      <c r="Z24" s="23"/>
      <c r="AA24" s="21">
        <f t="shared" si="11"/>
        <v>0</v>
      </c>
      <c r="AB24" s="23"/>
      <c r="AC24" s="21">
        <f t="shared" si="12"/>
        <v>0</v>
      </c>
      <c r="AD24" s="23"/>
      <c r="AE24" s="21">
        <f t="shared" si="13"/>
        <v>0</v>
      </c>
      <c r="AF24" s="23"/>
      <c r="AG24" s="21">
        <f t="shared" si="14"/>
        <v>0</v>
      </c>
      <c r="AH24" s="71">
        <f t="shared" si="16"/>
        <v>0</v>
      </c>
      <c r="AI24" s="23"/>
      <c r="AJ24" s="22"/>
      <c r="AK24" s="21">
        <f t="shared" si="18"/>
        <v>0</v>
      </c>
      <c r="AL24" s="24"/>
    </row>
    <row r="25" spans="1:38" ht="30.75" customHeight="1">
      <c r="A25" s="23" t="s">
        <v>53</v>
      </c>
      <c r="B25" s="23"/>
      <c r="C25" s="20" t="s">
        <v>32</v>
      </c>
      <c r="D25" s="23">
        <v>1.8</v>
      </c>
      <c r="E25" s="21">
        <f t="shared" si="0"/>
        <v>0.04</v>
      </c>
      <c r="F25" s="23"/>
      <c r="G25" s="21">
        <f t="shared" si="1"/>
        <v>0</v>
      </c>
      <c r="H25" s="23"/>
      <c r="I25" s="21">
        <f t="shared" si="2"/>
        <v>0</v>
      </c>
      <c r="J25" s="23"/>
      <c r="K25" s="21">
        <f t="shared" si="3"/>
        <v>0</v>
      </c>
      <c r="L25" s="23"/>
      <c r="M25" s="21">
        <f t="shared" si="4"/>
        <v>0</v>
      </c>
      <c r="N25" s="23"/>
      <c r="O25" s="21">
        <f t="shared" si="5"/>
        <v>0</v>
      </c>
      <c r="P25" s="23"/>
      <c r="Q25" s="21">
        <f t="shared" si="6"/>
        <v>0</v>
      </c>
      <c r="R25" s="23"/>
      <c r="S25" s="21">
        <f t="shared" si="7"/>
        <v>0</v>
      </c>
      <c r="T25" s="23">
        <v>1.5</v>
      </c>
      <c r="U25" s="21">
        <f t="shared" si="8"/>
        <v>3.3000000000000002E-2</v>
      </c>
      <c r="V25" s="23">
        <v>0.8</v>
      </c>
      <c r="W25" s="21">
        <f t="shared" si="9"/>
        <v>1.7999999999999999E-2</v>
      </c>
      <c r="X25" s="23">
        <v>1.2</v>
      </c>
      <c r="Y25" s="21">
        <f t="shared" si="10"/>
        <v>2.5999999999999999E-2</v>
      </c>
      <c r="Z25" s="23"/>
      <c r="AA25" s="21">
        <f t="shared" si="11"/>
        <v>0</v>
      </c>
      <c r="AB25" s="23"/>
      <c r="AC25" s="21">
        <f t="shared" si="12"/>
        <v>0</v>
      </c>
      <c r="AD25" s="23"/>
      <c r="AE25" s="21">
        <f t="shared" si="13"/>
        <v>0</v>
      </c>
      <c r="AF25" s="23"/>
      <c r="AG25" s="21">
        <f t="shared" si="14"/>
        <v>0</v>
      </c>
      <c r="AH25" s="71">
        <f t="shared" si="16"/>
        <v>0.11700000000000001</v>
      </c>
      <c r="AI25" s="23"/>
      <c r="AJ25" s="22">
        <f t="shared" si="17"/>
        <v>0</v>
      </c>
      <c r="AK25" s="21">
        <f t="shared" si="18"/>
        <v>5.3</v>
      </c>
      <c r="AL25" s="24">
        <v>2.52</v>
      </c>
    </row>
    <row r="26" spans="1:38" ht="30.75" customHeight="1">
      <c r="A26" s="23" t="s">
        <v>54</v>
      </c>
      <c r="B26" s="23"/>
      <c r="C26" s="23" t="s">
        <v>32</v>
      </c>
      <c r="D26" s="23"/>
      <c r="E26" s="21">
        <f t="shared" si="0"/>
        <v>0</v>
      </c>
      <c r="F26" s="23"/>
      <c r="G26" s="21">
        <f t="shared" si="1"/>
        <v>0</v>
      </c>
      <c r="H26" s="23">
        <v>15</v>
      </c>
      <c r="I26" s="21">
        <f t="shared" si="2"/>
        <v>0.33</v>
      </c>
      <c r="J26" s="23"/>
      <c r="K26" s="21">
        <f t="shared" si="3"/>
        <v>0</v>
      </c>
      <c r="L26" s="23"/>
      <c r="M26" s="21">
        <f t="shared" si="4"/>
        <v>0</v>
      </c>
      <c r="N26" s="23"/>
      <c r="O26" s="21">
        <f t="shared" si="5"/>
        <v>0</v>
      </c>
      <c r="P26" s="23"/>
      <c r="Q26" s="21">
        <f t="shared" si="6"/>
        <v>0</v>
      </c>
      <c r="R26" s="23"/>
      <c r="S26" s="21">
        <f t="shared" si="7"/>
        <v>0</v>
      </c>
      <c r="T26" s="23">
        <v>2.5</v>
      </c>
      <c r="U26" s="21">
        <f t="shared" si="8"/>
        <v>5.5E-2</v>
      </c>
      <c r="V26" s="23"/>
      <c r="W26" s="21">
        <f t="shared" si="9"/>
        <v>0</v>
      </c>
      <c r="X26" s="23"/>
      <c r="Y26" s="21">
        <f t="shared" si="10"/>
        <v>0</v>
      </c>
      <c r="Z26" s="23"/>
      <c r="AA26" s="21">
        <f t="shared" si="11"/>
        <v>0</v>
      </c>
      <c r="AB26" s="23"/>
      <c r="AC26" s="21">
        <f t="shared" si="12"/>
        <v>0</v>
      </c>
      <c r="AD26" s="23">
        <v>20</v>
      </c>
      <c r="AE26" s="21">
        <f t="shared" si="13"/>
        <v>0.44</v>
      </c>
      <c r="AF26" s="23"/>
      <c r="AG26" s="21">
        <f t="shared" si="14"/>
        <v>0</v>
      </c>
      <c r="AH26" s="71">
        <f t="shared" si="16"/>
        <v>0.82499999999999996</v>
      </c>
      <c r="AI26" s="23"/>
      <c r="AJ26" s="22">
        <f t="shared" si="17"/>
        <v>0</v>
      </c>
      <c r="AK26" s="21">
        <f t="shared" si="18"/>
        <v>37.5</v>
      </c>
      <c r="AL26" s="24">
        <v>0.4</v>
      </c>
    </row>
    <row r="27" spans="1:38" ht="30.75" customHeight="1">
      <c r="A27" s="23" t="s">
        <v>55</v>
      </c>
      <c r="B27" s="23"/>
      <c r="C27" s="20" t="s">
        <v>32</v>
      </c>
      <c r="D27" s="23"/>
      <c r="E27" s="21">
        <f t="shared" si="0"/>
        <v>0</v>
      </c>
      <c r="F27" s="23"/>
      <c r="G27" s="21">
        <f t="shared" si="1"/>
        <v>0</v>
      </c>
      <c r="H27" s="23">
        <v>204</v>
      </c>
      <c r="I27" s="21">
        <f t="shared" si="2"/>
        <v>4.4880000000000004</v>
      </c>
      <c r="J27" s="23"/>
      <c r="K27" s="21">
        <f t="shared" si="3"/>
        <v>0</v>
      </c>
      <c r="L27" s="23"/>
      <c r="M27" s="21">
        <f t="shared" si="4"/>
        <v>0</v>
      </c>
      <c r="N27" s="23"/>
      <c r="O27" s="21">
        <f t="shared" si="5"/>
        <v>0</v>
      </c>
      <c r="P27" s="23"/>
      <c r="Q27" s="21">
        <f t="shared" si="6"/>
        <v>0</v>
      </c>
      <c r="R27" s="23"/>
      <c r="S27" s="21">
        <f t="shared" si="7"/>
        <v>0</v>
      </c>
      <c r="T27" s="23">
        <v>150</v>
      </c>
      <c r="U27" s="21">
        <f t="shared" si="8"/>
        <v>3.3</v>
      </c>
      <c r="V27" s="23"/>
      <c r="W27" s="21">
        <f t="shared" si="9"/>
        <v>0</v>
      </c>
      <c r="X27" s="23"/>
      <c r="Y27" s="21">
        <f t="shared" si="10"/>
        <v>0</v>
      </c>
      <c r="Z27" s="23"/>
      <c r="AA27" s="21">
        <f t="shared" si="11"/>
        <v>0</v>
      </c>
      <c r="AB27" s="23"/>
      <c r="AC27" s="21">
        <f t="shared" si="12"/>
        <v>0</v>
      </c>
      <c r="AD27" s="23">
        <v>200</v>
      </c>
      <c r="AE27" s="21">
        <f t="shared" si="13"/>
        <v>4.4000000000000004</v>
      </c>
      <c r="AF27" s="23"/>
      <c r="AG27" s="21">
        <f t="shared" si="14"/>
        <v>0</v>
      </c>
      <c r="AH27" s="71">
        <f t="shared" si="16"/>
        <v>12.188000000000001</v>
      </c>
      <c r="AI27" s="25"/>
      <c r="AJ27" s="22">
        <f t="shared" si="17"/>
        <v>0</v>
      </c>
      <c r="AK27" s="21">
        <f t="shared" si="18"/>
        <v>554</v>
      </c>
      <c r="AL27" s="24">
        <f t="shared" si="15"/>
        <v>0</v>
      </c>
    </row>
    <row r="28" spans="1:38" ht="30.75" customHeight="1">
      <c r="A28" s="23" t="s">
        <v>56</v>
      </c>
      <c r="B28" s="23"/>
      <c r="C28" s="23" t="s">
        <v>32</v>
      </c>
      <c r="D28" s="23">
        <v>192</v>
      </c>
      <c r="E28" s="21">
        <f t="shared" si="0"/>
        <v>4.2240000000000002</v>
      </c>
      <c r="F28" s="23"/>
      <c r="G28" s="21">
        <f t="shared" si="1"/>
        <v>0</v>
      </c>
      <c r="H28" s="23"/>
      <c r="I28" s="21">
        <f t="shared" si="2"/>
        <v>0</v>
      </c>
      <c r="J28" s="23"/>
      <c r="K28" s="21">
        <f t="shared" si="3"/>
        <v>0</v>
      </c>
      <c r="L28" s="23"/>
      <c r="M28" s="21">
        <f t="shared" si="4"/>
        <v>0</v>
      </c>
      <c r="N28" s="23"/>
      <c r="O28" s="21">
        <f t="shared" si="5"/>
        <v>0</v>
      </c>
      <c r="P28" s="23"/>
      <c r="Q28" s="21">
        <f t="shared" si="6"/>
        <v>0</v>
      </c>
      <c r="R28" s="23"/>
      <c r="S28" s="21">
        <f t="shared" si="7"/>
        <v>0</v>
      </c>
      <c r="U28" s="21">
        <f t="shared" si="8"/>
        <v>0</v>
      </c>
      <c r="V28" s="23"/>
      <c r="W28" s="21">
        <f t="shared" si="9"/>
        <v>0</v>
      </c>
      <c r="X28" s="23"/>
      <c r="Y28" s="21">
        <f t="shared" si="10"/>
        <v>0</v>
      </c>
      <c r="Z28" s="23"/>
      <c r="AA28" s="21">
        <f t="shared" si="11"/>
        <v>0</v>
      </c>
      <c r="AB28" s="23"/>
      <c r="AC28" s="21">
        <f t="shared" si="12"/>
        <v>0</v>
      </c>
      <c r="AD28" s="23"/>
      <c r="AE28" s="21">
        <f t="shared" si="13"/>
        <v>0</v>
      </c>
      <c r="AF28" s="23"/>
      <c r="AG28" s="21">
        <f t="shared" si="14"/>
        <v>0</v>
      </c>
      <c r="AH28" s="71">
        <f t="shared" si="16"/>
        <v>4.2240000000000002</v>
      </c>
      <c r="AI28" s="23"/>
      <c r="AJ28" s="22">
        <f t="shared" si="17"/>
        <v>0</v>
      </c>
      <c r="AK28" s="21">
        <f t="shared" si="18"/>
        <v>192</v>
      </c>
      <c r="AL28" s="24">
        <f t="shared" si="15"/>
        <v>0</v>
      </c>
    </row>
    <row r="29" spans="1:38" ht="30.75" customHeight="1">
      <c r="A29" s="23" t="s">
        <v>57</v>
      </c>
      <c r="B29" s="23"/>
      <c r="C29" s="23" t="s">
        <v>32</v>
      </c>
      <c r="D29" s="23"/>
      <c r="E29" s="21">
        <f t="shared" si="0"/>
        <v>0</v>
      </c>
      <c r="F29" s="23"/>
      <c r="G29" s="21">
        <f t="shared" si="1"/>
        <v>0</v>
      </c>
      <c r="H29" s="23"/>
      <c r="I29" s="21">
        <f t="shared" si="2"/>
        <v>0</v>
      </c>
      <c r="J29" s="23"/>
      <c r="K29" s="21">
        <f t="shared" si="3"/>
        <v>0</v>
      </c>
      <c r="L29" s="23"/>
      <c r="M29" s="21">
        <f t="shared" si="4"/>
        <v>0</v>
      </c>
      <c r="N29" s="23"/>
      <c r="O29" s="21">
        <f t="shared" si="5"/>
        <v>0</v>
      </c>
      <c r="P29" s="23"/>
      <c r="Q29" s="21">
        <f t="shared" si="6"/>
        <v>0</v>
      </c>
      <c r="R29" s="23"/>
      <c r="S29" s="21">
        <f t="shared" si="7"/>
        <v>0</v>
      </c>
      <c r="T29" s="23"/>
      <c r="U29" s="21">
        <f t="shared" si="8"/>
        <v>0</v>
      </c>
      <c r="V29" s="23"/>
      <c r="W29" s="21">
        <f t="shared" si="9"/>
        <v>0</v>
      </c>
      <c r="X29" s="23"/>
      <c r="Y29" s="21">
        <f t="shared" si="10"/>
        <v>0</v>
      </c>
      <c r="Z29" s="23"/>
      <c r="AA29" s="21">
        <f t="shared" si="11"/>
        <v>0</v>
      </c>
      <c r="AB29" s="23"/>
      <c r="AC29" s="21">
        <f t="shared" si="12"/>
        <v>0</v>
      </c>
      <c r="AD29" s="23"/>
      <c r="AE29" s="21">
        <f t="shared" si="13"/>
        <v>0</v>
      </c>
      <c r="AF29" s="23"/>
      <c r="AG29" s="21">
        <f t="shared" si="14"/>
        <v>0</v>
      </c>
      <c r="AH29" s="71">
        <f t="shared" si="16"/>
        <v>0</v>
      </c>
      <c r="AI29" s="23"/>
      <c r="AJ29" s="22">
        <f t="shared" si="17"/>
        <v>0</v>
      </c>
      <c r="AK29" s="21">
        <f t="shared" si="18"/>
        <v>0</v>
      </c>
      <c r="AL29" s="24">
        <f t="shared" si="15"/>
        <v>0</v>
      </c>
    </row>
    <row r="30" spans="1:38" ht="30.75" customHeight="1">
      <c r="A30" s="23" t="s">
        <v>58</v>
      </c>
      <c r="B30" s="23"/>
      <c r="C30" s="20" t="s">
        <v>32</v>
      </c>
      <c r="D30" s="23"/>
      <c r="E30" s="21">
        <f t="shared" si="0"/>
        <v>0</v>
      </c>
      <c r="F30" s="23"/>
      <c r="G30" s="21">
        <f t="shared" si="1"/>
        <v>0</v>
      </c>
      <c r="H30" s="23"/>
      <c r="I30" s="21">
        <f t="shared" si="2"/>
        <v>0</v>
      </c>
      <c r="J30" s="23"/>
      <c r="K30" s="21">
        <f t="shared" si="3"/>
        <v>0</v>
      </c>
      <c r="L30" s="23"/>
      <c r="M30" s="21">
        <f t="shared" si="4"/>
        <v>0</v>
      </c>
      <c r="N30" s="23"/>
      <c r="O30" s="21">
        <f t="shared" si="5"/>
        <v>0</v>
      </c>
      <c r="P30" s="23"/>
      <c r="Q30" s="21">
        <f t="shared" si="6"/>
        <v>0</v>
      </c>
      <c r="R30" s="23"/>
      <c r="S30" s="21">
        <f t="shared" si="7"/>
        <v>0</v>
      </c>
      <c r="T30" s="23"/>
      <c r="U30" s="21">
        <f t="shared" si="8"/>
        <v>0</v>
      </c>
      <c r="V30" s="23"/>
      <c r="W30" s="21">
        <f t="shared" si="9"/>
        <v>0</v>
      </c>
      <c r="X30" s="23"/>
      <c r="Y30" s="21">
        <f t="shared" si="10"/>
        <v>0</v>
      </c>
      <c r="Z30" s="23"/>
      <c r="AA30" s="21">
        <f t="shared" si="11"/>
        <v>0</v>
      </c>
      <c r="AB30" s="23"/>
      <c r="AC30" s="21">
        <f t="shared" si="12"/>
        <v>0</v>
      </c>
      <c r="AD30" s="23"/>
      <c r="AE30" s="21">
        <f t="shared" si="13"/>
        <v>0</v>
      </c>
      <c r="AF30" s="23"/>
      <c r="AG30" s="21">
        <f t="shared" si="14"/>
        <v>0</v>
      </c>
      <c r="AH30" s="71">
        <f t="shared" si="16"/>
        <v>0</v>
      </c>
      <c r="AI30" s="23"/>
      <c r="AJ30" s="22">
        <f t="shared" si="17"/>
        <v>0</v>
      </c>
      <c r="AK30" s="21">
        <f t="shared" si="18"/>
        <v>0</v>
      </c>
      <c r="AL30" s="24">
        <f t="shared" si="15"/>
        <v>0</v>
      </c>
    </row>
    <row r="31" spans="1:38" s="39" customFormat="1" ht="30.75" customHeight="1">
      <c r="A31" s="23" t="s">
        <v>59</v>
      </c>
      <c r="B31" s="23"/>
      <c r="C31" s="23" t="s">
        <v>32</v>
      </c>
      <c r="D31" s="23"/>
      <c r="E31" s="21">
        <f t="shared" si="0"/>
        <v>0</v>
      </c>
      <c r="F31" s="23"/>
      <c r="G31" s="21">
        <f t="shared" si="1"/>
        <v>0</v>
      </c>
      <c r="H31" s="23"/>
      <c r="I31" s="21">
        <f t="shared" si="2"/>
        <v>0</v>
      </c>
      <c r="J31" s="23"/>
      <c r="K31" s="21">
        <f t="shared" si="3"/>
        <v>0</v>
      </c>
      <c r="L31" s="23"/>
      <c r="M31" s="21">
        <f t="shared" si="4"/>
        <v>0</v>
      </c>
      <c r="N31" s="23"/>
      <c r="O31" s="21">
        <f t="shared" si="5"/>
        <v>0</v>
      </c>
      <c r="P31" s="23"/>
      <c r="Q31" s="21">
        <f t="shared" si="6"/>
        <v>0</v>
      </c>
      <c r="R31" s="23"/>
      <c r="S31" s="21">
        <f t="shared" si="7"/>
        <v>0</v>
      </c>
      <c r="T31" s="23"/>
      <c r="U31" s="21">
        <f t="shared" si="8"/>
        <v>0</v>
      </c>
      <c r="V31" s="23"/>
      <c r="W31" s="21">
        <f t="shared" si="9"/>
        <v>0</v>
      </c>
      <c r="X31" s="23"/>
      <c r="Y31" s="21">
        <f t="shared" si="10"/>
        <v>0</v>
      </c>
      <c r="Z31" s="23"/>
      <c r="AA31" s="21">
        <f t="shared" si="11"/>
        <v>0</v>
      </c>
      <c r="AB31" s="23"/>
      <c r="AC31" s="21">
        <f t="shared" si="12"/>
        <v>0</v>
      </c>
      <c r="AD31" s="23"/>
      <c r="AE31" s="21">
        <f t="shared" si="13"/>
        <v>0</v>
      </c>
      <c r="AF31" s="23"/>
      <c r="AG31" s="21">
        <f t="shared" si="14"/>
        <v>0</v>
      </c>
      <c r="AH31" s="71">
        <f t="shared" si="16"/>
        <v>0</v>
      </c>
      <c r="AI31" s="23"/>
      <c r="AJ31" s="22">
        <f t="shared" si="17"/>
        <v>0</v>
      </c>
      <c r="AK31" s="21">
        <f t="shared" si="18"/>
        <v>0</v>
      </c>
      <c r="AL31" s="24">
        <f t="shared" si="15"/>
        <v>0</v>
      </c>
    </row>
    <row r="32" spans="1:38" ht="30.75" customHeight="1">
      <c r="A32" s="23" t="s">
        <v>60</v>
      </c>
      <c r="B32" s="23"/>
      <c r="C32" s="20" t="s">
        <v>32</v>
      </c>
      <c r="D32" s="23"/>
      <c r="E32" s="21">
        <f t="shared" si="0"/>
        <v>0</v>
      </c>
      <c r="F32" s="23"/>
      <c r="G32" s="21">
        <f t="shared" si="1"/>
        <v>0</v>
      </c>
      <c r="H32" s="23"/>
      <c r="I32" s="21">
        <f t="shared" si="2"/>
        <v>0</v>
      </c>
      <c r="J32" s="23"/>
      <c r="K32" s="21">
        <f t="shared" si="3"/>
        <v>0</v>
      </c>
      <c r="L32" s="23"/>
      <c r="M32" s="21">
        <f t="shared" si="4"/>
        <v>0</v>
      </c>
      <c r="N32" s="23"/>
      <c r="O32" s="21">
        <f t="shared" si="5"/>
        <v>0</v>
      </c>
      <c r="P32" s="23"/>
      <c r="Q32" s="21">
        <f t="shared" si="6"/>
        <v>0</v>
      </c>
      <c r="R32" s="23"/>
      <c r="S32" s="21">
        <f t="shared" si="7"/>
        <v>0</v>
      </c>
      <c r="T32" s="23"/>
      <c r="U32" s="21">
        <f t="shared" si="8"/>
        <v>0</v>
      </c>
      <c r="V32" s="23">
        <v>104.76</v>
      </c>
      <c r="W32" s="21">
        <f t="shared" si="9"/>
        <v>2.3050000000000002</v>
      </c>
      <c r="X32" s="23"/>
      <c r="Y32" s="21">
        <f t="shared" si="10"/>
        <v>0</v>
      </c>
      <c r="Z32" s="23"/>
      <c r="AA32" s="21">
        <f t="shared" si="11"/>
        <v>0</v>
      </c>
      <c r="AB32" s="23"/>
      <c r="AC32" s="21">
        <f t="shared" si="12"/>
        <v>0</v>
      </c>
      <c r="AD32" s="23"/>
      <c r="AE32" s="21">
        <f t="shared" si="13"/>
        <v>0</v>
      </c>
      <c r="AF32" s="23"/>
      <c r="AG32" s="21">
        <f t="shared" si="14"/>
        <v>0</v>
      </c>
      <c r="AH32" s="71">
        <f t="shared" si="16"/>
        <v>2.3050000000000002</v>
      </c>
      <c r="AI32" s="23"/>
      <c r="AJ32" s="22">
        <f t="shared" si="17"/>
        <v>0</v>
      </c>
      <c r="AK32" s="21">
        <f t="shared" si="18"/>
        <v>104.76</v>
      </c>
      <c r="AL32" s="24">
        <f t="shared" si="15"/>
        <v>0</v>
      </c>
    </row>
    <row r="33" spans="1:38" ht="30.75" customHeight="1">
      <c r="A33" s="23" t="s">
        <v>185</v>
      </c>
      <c r="B33" s="23"/>
      <c r="C33" s="23" t="s">
        <v>32</v>
      </c>
      <c r="D33" s="23"/>
      <c r="E33" s="21">
        <f t="shared" si="0"/>
        <v>0</v>
      </c>
      <c r="F33" s="23"/>
      <c r="G33" s="21">
        <f t="shared" si="1"/>
        <v>0</v>
      </c>
      <c r="H33" s="23"/>
      <c r="I33" s="21">
        <f t="shared" si="2"/>
        <v>0</v>
      </c>
      <c r="J33" s="23"/>
      <c r="K33" s="21">
        <f t="shared" si="3"/>
        <v>0</v>
      </c>
      <c r="L33" s="23"/>
      <c r="M33" s="21">
        <f t="shared" si="4"/>
        <v>0</v>
      </c>
      <c r="N33" s="23"/>
      <c r="O33" s="21">
        <f t="shared" si="5"/>
        <v>0</v>
      </c>
      <c r="P33" s="23"/>
      <c r="Q33" s="21">
        <f t="shared" si="6"/>
        <v>0</v>
      </c>
      <c r="R33" s="23"/>
      <c r="S33" s="21">
        <f t="shared" si="7"/>
        <v>0</v>
      </c>
      <c r="T33" s="23"/>
      <c r="U33" s="21">
        <f t="shared" si="8"/>
        <v>0</v>
      </c>
      <c r="V33" s="23"/>
      <c r="W33" s="21">
        <f t="shared" si="9"/>
        <v>0</v>
      </c>
      <c r="X33" s="23"/>
      <c r="Y33" s="21">
        <f t="shared" si="10"/>
        <v>0</v>
      </c>
      <c r="Z33" s="23"/>
      <c r="AA33" s="21">
        <f t="shared" si="11"/>
        <v>0</v>
      </c>
      <c r="AB33" s="23"/>
      <c r="AC33" s="21">
        <f t="shared" si="12"/>
        <v>0</v>
      </c>
      <c r="AD33" s="23"/>
      <c r="AE33" s="21">
        <f t="shared" si="13"/>
        <v>0</v>
      </c>
      <c r="AF33" s="23"/>
      <c r="AG33" s="21">
        <f t="shared" si="14"/>
        <v>0</v>
      </c>
      <c r="AH33" s="71">
        <f t="shared" si="16"/>
        <v>0</v>
      </c>
      <c r="AI33" s="23"/>
      <c r="AJ33" s="22">
        <f t="shared" si="17"/>
        <v>0</v>
      </c>
      <c r="AK33" s="21">
        <f t="shared" si="18"/>
        <v>0</v>
      </c>
      <c r="AL33" s="24">
        <f t="shared" si="15"/>
        <v>0</v>
      </c>
    </row>
    <row r="34" spans="1:38" s="39" customFormat="1" ht="30.75" customHeight="1">
      <c r="A34" s="23" t="s">
        <v>62</v>
      </c>
      <c r="B34" s="23"/>
      <c r="C34" s="27" t="s">
        <v>32</v>
      </c>
      <c r="D34" s="27"/>
      <c r="E34" s="21">
        <f t="shared" si="0"/>
        <v>0</v>
      </c>
      <c r="F34" s="27"/>
      <c r="G34" s="21">
        <f t="shared" si="1"/>
        <v>0</v>
      </c>
      <c r="H34" s="27"/>
      <c r="I34" s="21">
        <f t="shared" si="2"/>
        <v>0</v>
      </c>
      <c r="J34" s="27"/>
      <c r="K34" s="21">
        <f t="shared" si="3"/>
        <v>0</v>
      </c>
      <c r="L34" s="27"/>
      <c r="M34" s="21">
        <f t="shared" si="4"/>
        <v>0</v>
      </c>
      <c r="N34" s="27"/>
      <c r="O34" s="21">
        <f t="shared" si="5"/>
        <v>0</v>
      </c>
      <c r="P34" s="27"/>
      <c r="Q34" s="21">
        <f t="shared" si="6"/>
        <v>0</v>
      </c>
      <c r="R34" s="27"/>
      <c r="S34" s="21">
        <f t="shared" si="7"/>
        <v>0</v>
      </c>
      <c r="T34" s="27"/>
      <c r="U34" s="21">
        <f t="shared" si="8"/>
        <v>0</v>
      </c>
      <c r="V34" s="27"/>
      <c r="W34" s="21">
        <f t="shared" si="9"/>
        <v>0</v>
      </c>
      <c r="X34" s="27"/>
      <c r="Y34" s="21">
        <f t="shared" si="10"/>
        <v>0</v>
      </c>
      <c r="Z34" s="27"/>
      <c r="AA34" s="21">
        <f t="shared" si="11"/>
        <v>0</v>
      </c>
      <c r="AB34" s="27"/>
      <c r="AC34" s="21">
        <f t="shared" si="12"/>
        <v>0</v>
      </c>
      <c r="AD34" s="27"/>
      <c r="AE34" s="21">
        <f t="shared" si="13"/>
        <v>0</v>
      </c>
      <c r="AF34" s="27"/>
      <c r="AG34" s="21">
        <f t="shared" si="14"/>
        <v>0</v>
      </c>
      <c r="AH34" s="71">
        <f t="shared" si="16"/>
        <v>0</v>
      </c>
      <c r="AI34" s="23"/>
      <c r="AJ34" s="22">
        <f t="shared" si="17"/>
        <v>0</v>
      </c>
      <c r="AK34" s="21">
        <f t="shared" si="18"/>
        <v>0</v>
      </c>
      <c r="AL34" s="24">
        <f t="shared" si="15"/>
        <v>0</v>
      </c>
    </row>
    <row r="35" spans="1:38" ht="30.75" customHeight="1">
      <c r="A35" s="23" t="s">
        <v>63</v>
      </c>
      <c r="B35" s="23"/>
      <c r="C35" s="20" t="s">
        <v>32</v>
      </c>
      <c r="D35" s="23"/>
      <c r="E35" s="21">
        <f t="shared" si="0"/>
        <v>0</v>
      </c>
      <c r="F35" s="23"/>
      <c r="G35" s="21">
        <f t="shared" si="1"/>
        <v>0</v>
      </c>
      <c r="H35" s="23"/>
      <c r="I35" s="21">
        <f t="shared" si="2"/>
        <v>0</v>
      </c>
      <c r="J35" s="23"/>
      <c r="K35" s="21">
        <f t="shared" si="3"/>
        <v>0</v>
      </c>
      <c r="L35" s="23"/>
      <c r="M35" s="21">
        <f t="shared" si="4"/>
        <v>0</v>
      </c>
      <c r="N35" s="23"/>
      <c r="O35" s="21">
        <f t="shared" si="5"/>
        <v>0</v>
      </c>
      <c r="P35" s="23"/>
      <c r="Q35" s="21">
        <f t="shared" si="6"/>
        <v>0</v>
      </c>
      <c r="R35" s="23"/>
      <c r="S35" s="21">
        <f t="shared" si="7"/>
        <v>0</v>
      </c>
      <c r="T35" s="23"/>
      <c r="U35" s="21">
        <f t="shared" si="8"/>
        <v>0</v>
      </c>
      <c r="V35" s="23"/>
      <c r="W35" s="21">
        <f t="shared" si="9"/>
        <v>0</v>
      </c>
      <c r="X35" s="23"/>
      <c r="Y35" s="21">
        <f t="shared" si="10"/>
        <v>0</v>
      </c>
      <c r="Z35" s="23"/>
      <c r="AA35" s="21">
        <f t="shared" si="11"/>
        <v>0</v>
      </c>
      <c r="AB35" s="23"/>
      <c r="AC35" s="21">
        <f t="shared" si="12"/>
        <v>0</v>
      </c>
      <c r="AD35" s="23"/>
      <c r="AE35" s="21">
        <f t="shared" si="13"/>
        <v>0</v>
      </c>
      <c r="AF35" s="23"/>
      <c r="AG35" s="21">
        <f t="shared" si="14"/>
        <v>0</v>
      </c>
      <c r="AH35" s="71">
        <f t="shared" si="16"/>
        <v>0</v>
      </c>
      <c r="AI35" s="23"/>
      <c r="AJ35" s="22">
        <f t="shared" si="17"/>
        <v>0</v>
      </c>
      <c r="AK35" s="21">
        <f t="shared" si="18"/>
        <v>0</v>
      </c>
      <c r="AL35" s="24">
        <f t="shared" si="15"/>
        <v>0</v>
      </c>
    </row>
    <row r="36" spans="1:38" ht="30.75" customHeight="1">
      <c r="A36" s="23" t="s">
        <v>64</v>
      </c>
      <c r="B36" s="23"/>
      <c r="C36" s="23" t="s">
        <v>32</v>
      </c>
      <c r="D36" s="23"/>
      <c r="E36" s="21">
        <f t="shared" si="0"/>
        <v>0</v>
      </c>
      <c r="F36" s="23"/>
      <c r="G36" s="21">
        <f t="shared" si="1"/>
        <v>0</v>
      </c>
      <c r="H36" s="23"/>
      <c r="I36" s="21">
        <f t="shared" si="2"/>
        <v>0</v>
      </c>
      <c r="J36" s="23"/>
      <c r="K36" s="21">
        <f t="shared" si="3"/>
        <v>0</v>
      </c>
      <c r="L36" s="23"/>
      <c r="M36" s="21">
        <f t="shared" si="4"/>
        <v>0</v>
      </c>
      <c r="N36" s="23"/>
      <c r="O36" s="21">
        <f t="shared" si="5"/>
        <v>0</v>
      </c>
      <c r="P36" s="23"/>
      <c r="Q36" s="21">
        <f t="shared" si="6"/>
        <v>0</v>
      </c>
      <c r="R36" s="23"/>
      <c r="S36" s="21">
        <f t="shared" si="7"/>
        <v>0</v>
      </c>
      <c r="T36" s="23"/>
      <c r="U36" s="21">
        <f t="shared" si="8"/>
        <v>0</v>
      </c>
      <c r="V36" s="23"/>
      <c r="W36" s="21">
        <f t="shared" si="9"/>
        <v>0</v>
      </c>
      <c r="X36" s="23"/>
      <c r="Y36" s="21">
        <f t="shared" si="10"/>
        <v>0</v>
      </c>
      <c r="Z36" s="23"/>
      <c r="AA36" s="21">
        <f t="shared" si="11"/>
        <v>0</v>
      </c>
      <c r="AB36" s="23"/>
      <c r="AC36" s="21">
        <f t="shared" si="12"/>
        <v>0</v>
      </c>
      <c r="AD36" s="23"/>
      <c r="AE36" s="21">
        <f t="shared" si="13"/>
        <v>0</v>
      </c>
      <c r="AF36" s="23"/>
      <c r="AG36" s="21">
        <f t="shared" si="14"/>
        <v>0</v>
      </c>
      <c r="AH36" s="71">
        <f t="shared" si="16"/>
        <v>0</v>
      </c>
      <c r="AI36" s="23"/>
      <c r="AJ36" s="22">
        <f t="shared" si="17"/>
        <v>0</v>
      </c>
      <c r="AK36" s="21">
        <f t="shared" si="18"/>
        <v>0</v>
      </c>
      <c r="AL36" s="24">
        <f t="shared" si="15"/>
        <v>0</v>
      </c>
    </row>
    <row r="37" spans="1:38" ht="30.75" customHeight="1">
      <c r="A37" s="23" t="s">
        <v>65</v>
      </c>
      <c r="B37" s="23"/>
      <c r="C37" s="20" t="s">
        <v>32</v>
      </c>
      <c r="D37" s="23">
        <v>63</v>
      </c>
      <c r="E37" s="21">
        <f t="shared" si="0"/>
        <v>1.3859999999999999</v>
      </c>
      <c r="F37" s="23"/>
      <c r="G37" s="21">
        <f t="shared" si="1"/>
        <v>0</v>
      </c>
      <c r="H37" s="23"/>
      <c r="I37" s="21">
        <f t="shared" si="2"/>
        <v>0</v>
      </c>
      <c r="J37" s="23"/>
      <c r="K37" s="21">
        <f t="shared" si="3"/>
        <v>0</v>
      </c>
      <c r="L37" s="23"/>
      <c r="M37" s="21">
        <f t="shared" si="4"/>
        <v>0</v>
      </c>
      <c r="N37" s="23"/>
      <c r="O37" s="21">
        <f t="shared" si="5"/>
        <v>0</v>
      </c>
      <c r="P37" s="23"/>
      <c r="Q37" s="21">
        <f t="shared" si="6"/>
        <v>0</v>
      </c>
      <c r="R37" s="23"/>
      <c r="S37" s="21">
        <f t="shared" si="7"/>
        <v>0</v>
      </c>
      <c r="T37" s="23"/>
      <c r="U37" s="21">
        <f t="shared" si="8"/>
        <v>0</v>
      </c>
      <c r="V37" s="23"/>
      <c r="W37" s="21">
        <f t="shared" si="9"/>
        <v>0</v>
      </c>
      <c r="X37" s="23"/>
      <c r="Y37" s="21">
        <f t="shared" si="10"/>
        <v>0</v>
      </c>
      <c r="Z37" s="23"/>
      <c r="AA37" s="21">
        <f t="shared" si="11"/>
        <v>0</v>
      </c>
      <c r="AB37" s="23"/>
      <c r="AC37" s="21">
        <f t="shared" si="12"/>
        <v>0</v>
      </c>
      <c r="AD37" s="23"/>
      <c r="AE37" s="21">
        <f t="shared" si="13"/>
        <v>0</v>
      </c>
      <c r="AF37" s="23"/>
      <c r="AG37" s="21">
        <f t="shared" si="14"/>
        <v>0</v>
      </c>
      <c r="AH37" s="71">
        <f t="shared" si="16"/>
        <v>1.3859999999999999</v>
      </c>
      <c r="AI37" s="23"/>
      <c r="AJ37" s="22">
        <f t="shared" si="17"/>
        <v>0</v>
      </c>
      <c r="AK37" s="21">
        <f t="shared" si="18"/>
        <v>63</v>
      </c>
      <c r="AL37" s="24">
        <f t="shared" si="15"/>
        <v>0</v>
      </c>
    </row>
    <row r="38" spans="1:38" ht="30.75" customHeight="1">
      <c r="A38" s="23" t="s">
        <v>66</v>
      </c>
      <c r="B38" s="23"/>
      <c r="C38" s="23" t="s">
        <v>32</v>
      </c>
      <c r="D38" s="23"/>
      <c r="E38" s="21">
        <f t="shared" si="0"/>
        <v>0</v>
      </c>
      <c r="F38" s="23"/>
      <c r="G38" s="21">
        <f t="shared" si="1"/>
        <v>0</v>
      </c>
      <c r="H38" s="23"/>
      <c r="I38" s="21">
        <f t="shared" si="2"/>
        <v>0</v>
      </c>
      <c r="J38" s="23"/>
      <c r="K38" s="21">
        <f t="shared" si="3"/>
        <v>0</v>
      </c>
      <c r="L38" s="23"/>
      <c r="M38" s="21">
        <f t="shared" si="4"/>
        <v>0</v>
      </c>
      <c r="N38" s="23"/>
      <c r="O38" s="21">
        <f t="shared" si="5"/>
        <v>0</v>
      </c>
      <c r="P38" s="23"/>
      <c r="Q38" s="21">
        <f t="shared" si="6"/>
        <v>0</v>
      </c>
      <c r="R38" s="23"/>
      <c r="S38" s="21">
        <f t="shared" si="7"/>
        <v>0</v>
      </c>
      <c r="T38" s="23"/>
      <c r="U38" s="21">
        <f t="shared" si="8"/>
        <v>0</v>
      </c>
      <c r="V38" s="23"/>
      <c r="W38" s="21">
        <f t="shared" si="9"/>
        <v>0</v>
      </c>
      <c r="X38" s="23"/>
      <c r="Y38" s="21">
        <f t="shared" si="10"/>
        <v>0</v>
      </c>
      <c r="Z38" s="23"/>
      <c r="AA38" s="21">
        <f t="shared" si="11"/>
        <v>0</v>
      </c>
      <c r="AB38" s="23"/>
      <c r="AC38" s="21">
        <f t="shared" si="12"/>
        <v>0</v>
      </c>
      <c r="AD38" s="23"/>
      <c r="AE38" s="21">
        <f t="shared" si="13"/>
        <v>0</v>
      </c>
      <c r="AF38" s="23"/>
      <c r="AG38" s="21">
        <f t="shared" si="14"/>
        <v>0</v>
      </c>
      <c r="AH38" s="71">
        <f t="shared" si="16"/>
        <v>0</v>
      </c>
      <c r="AI38" s="23"/>
      <c r="AJ38" s="22">
        <f t="shared" si="17"/>
        <v>0</v>
      </c>
      <c r="AK38" s="21">
        <f t="shared" si="18"/>
        <v>0</v>
      </c>
      <c r="AL38" s="24">
        <f t="shared" si="15"/>
        <v>0</v>
      </c>
    </row>
    <row r="39" spans="1:38" ht="30.75" customHeight="1">
      <c r="A39" s="23" t="s">
        <v>67</v>
      </c>
      <c r="B39" s="23"/>
      <c r="C39" s="20" t="s">
        <v>32</v>
      </c>
      <c r="D39" s="23"/>
      <c r="E39" s="21">
        <f t="shared" si="0"/>
        <v>0</v>
      </c>
      <c r="F39" s="23"/>
      <c r="G39" s="21">
        <f t="shared" si="1"/>
        <v>0</v>
      </c>
      <c r="H39" s="23"/>
      <c r="I39" s="21">
        <f t="shared" si="2"/>
        <v>0</v>
      </c>
      <c r="J39" s="23"/>
      <c r="K39" s="21">
        <f t="shared" si="3"/>
        <v>0</v>
      </c>
      <c r="L39" s="23"/>
      <c r="M39" s="21">
        <f t="shared" si="4"/>
        <v>0</v>
      </c>
      <c r="N39" s="23"/>
      <c r="O39" s="21">
        <f t="shared" si="5"/>
        <v>0</v>
      </c>
      <c r="P39" s="23"/>
      <c r="Q39" s="21">
        <f t="shared" si="6"/>
        <v>0</v>
      </c>
      <c r="R39" s="23"/>
      <c r="S39" s="21">
        <f t="shared" si="7"/>
        <v>0</v>
      </c>
      <c r="T39" s="23"/>
      <c r="U39" s="21">
        <f t="shared" si="8"/>
        <v>0</v>
      </c>
      <c r="V39" s="23"/>
      <c r="W39" s="21">
        <f t="shared" si="9"/>
        <v>0</v>
      </c>
      <c r="X39" s="23"/>
      <c r="Y39" s="21">
        <f t="shared" si="10"/>
        <v>0</v>
      </c>
      <c r="Z39" s="23"/>
      <c r="AA39" s="21">
        <f t="shared" si="11"/>
        <v>0</v>
      </c>
      <c r="AB39" s="23"/>
      <c r="AC39" s="21">
        <f t="shared" si="12"/>
        <v>0</v>
      </c>
      <c r="AD39" s="23"/>
      <c r="AE39" s="21">
        <f t="shared" si="13"/>
        <v>0</v>
      </c>
      <c r="AF39" s="23"/>
      <c r="AG39" s="21">
        <f t="shared" si="14"/>
        <v>0</v>
      </c>
      <c r="AH39" s="71">
        <f t="shared" si="16"/>
        <v>0</v>
      </c>
      <c r="AI39" s="23"/>
      <c r="AJ39" s="22">
        <f t="shared" si="17"/>
        <v>0</v>
      </c>
      <c r="AK39" s="21">
        <f t="shared" si="18"/>
        <v>0</v>
      </c>
      <c r="AL39" s="24">
        <f t="shared" si="15"/>
        <v>0</v>
      </c>
    </row>
    <row r="40" spans="1:38" ht="30.75" customHeight="1">
      <c r="A40" s="23" t="s">
        <v>72</v>
      </c>
      <c r="B40" s="23"/>
      <c r="C40" s="23" t="s">
        <v>32</v>
      </c>
      <c r="D40" s="23"/>
      <c r="E40" s="21">
        <f t="shared" si="0"/>
        <v>0</v>
      </c>
      <c r="F40" s="23"/>
      <c r="G40" s="21">
        <f t="shared" si="1"/>
        <v>0</v>
      </c>
      <c r="H40" s="23"/>
      <c r="I40" s="21">
        <f t="shared" si="2"/>
        <v>0</v>
      </c>
      <c r="J40" s="23"/>
      <c r="K40" s="21">
        <f t="shared" si="3"/>
        <v>0</v>
      </c>
      <c r="L40" s="23"/>
      <c r="M40" s="21">
        <f t="shared" si="4"/>
        <v>0</v>
      </c>
      <c r="N40" s="23"/>
      <c r="O40" s="21">
        <f t="shared" si="5"/>
        <v>0</v>
      </c>
      <c r="P40" s="23"/>
      <c r="Q40" s="21">
        <f t="shared" si="6"/>
        <v>0</v>
      </c>
      <c r="R40" s="23"/>
      <c r="S40" s="21">
        <f t="shared" si="7"/>
        <v>0</v>
      </c>
      <c r="T40" s="23">
        <v>33.33</v>
      </c>
      <c r="U40" s="21">
        <f t="shared" si="8"/>
        <v>0.73299999999999998</v>
      </c>
      <c r="V40" s="23"/>
      <c r="W40" s="21">
        <f t="shared" si="9"/>
        <v>0</v>
      </c>
      <c r="X40" s="23">
        <v>264</v>
      </c>
      <c r="Y40" s="21">
        <f t="shared" si="10"/>
        <v>5.8079999999999998</v>
      </c>
      <c r="Z40" s="23"/>
      <c r="AA40" s="21">
        <f t="shared" si="11"/>
        <v>0</v>
      </c>
      <c r="AB40" s="23"/>
      <c r="AC40" s="21">
        <f t="shared" si="12"/>
        <v>0</v>
      </c>
      <c r="AD40" s="23"/>
      <c r="AE40" s="21">
        <f t="shared" si="13"/>
        <v>0</v>
      </c>
      <c r="AF40" s="23"/>
      <c r="AG40" s="21">
        <f t="shared" si="14"/>
        <v>0</v>
      </c>
      <c r="AH40" s="71">
        <f t="shared" si="16"/>
        <v>6.5410000000000004</v>
      </c>
      <c r="AI40" s="23"/>
      <c r="AJ40" s="22">
        <f t="shared" si="17"/>
        <v>0</v>
      </c>
      <c r="AK40" s="21">
        <f t="shared" si="18"/>
        <v>297.33</v>
      </c>
      <c r="AL40" s="24">
        <f t="shared" si="15"/>
        <v>0</v>
      </c>
    </row>
    <row r="41" spans="1:38" ht="30.75" customHeight="1">
      <c r="A41" s="23" t="s">
        <v>68</v>
      </c>
      <c r="B41" s="23"/>
      <c r="C41" s="20" t="s">
        <v>32</v>
      </c>
      <c r="D41" s="23"/>
      <c r="E41" s="21">
        <f t="shared" si="0"/>
        <v>0</v>
      </c>
      <c r="F41" s="23"/>
      <c r="G41" s="21">
        <f t="shared" si="1"/>
        <v>0</v>
      </c>
      <c r="H41" s="23"/>
      <c r="I41" s="21">
        <f t="shared" si="2"/>
        <v>0</v>
      </c>
      <c r="J41" s="23"/>
      <c r="K41" s="21">
        <f t="shared" si="3"/>
        <v>0</v>
      </c>
      <c r="L41" s="23"/>
      <c r="M41" s="21">
        <f t="shared" si="4"/>
        <v>0</v>
      </c>
      <c r="N41" s="23"/>
      <c r="O41" s="21">
        <f t="shared" si="5"/>
        <v>0</v>
      </c>
      <c r="P41" s="23"/>
      <c r="Q41" s="21">
        <f t="shared" si="6"/>
        <v>0</v>
      </c>
      <c r="R41" s="23"/>
      <c r="S41" s="21">
        <f t="shared" si="7"/>
        <v>0</v>
      </c>
      <c r="T41" s="23">
        <v>25</v>
      </c>
      <c r="U41" s="21">
        <f t="shared" si="8"/>
        <v>0.55000000000000004</v>
      </c>
      <c r="V41" s="23"/>
      <c r="W41" s="21">
        <f t="shared" si="9"/>
        <v>0</v>
      </c>
      <c r="X41" s="23"/>
      <c r="Y41" s="21">
        <f t="shared" si="10"/>
        <v>0</v>
      </c>
      <c r="Z41" s="23"/>
      <c r="AA41" s="21">
        <f t="shared" si="11"/>
        <v>0</v>
      </c>
      <c r="AB41" s="23"/>
      <c r="AC41" s="21">
        <f t="shared" si="12"/>
        <v>0</v>
      </c>
      <c r="AD41" s="23"/>
      <c r="AE41" s="21">
        <f t="shared" si="13"/>
        <v>0</v>
      </c>
      <c r="AF41" s="23"/>
      <c r="AG41" s="21">
        <f t="shared" si="14"/>
        <v>0</v>
      </c>
      <c r="AH41" s="71">
        <f t="shared" si="16"/>
        <v>0.55000000000000004</v>
      </c>
      <c r="AI41" s="23"/>
      <c r="AJ41" s="22">
        <f t="shared" si="17"/>
        <v>0</v>
      </c>
      <c r="AK41" s="21">
        <f t="shared" si="18"/>
        <v>25</v>
      </c>
      <c r="AL41" s="24">
        <f t="shared" si="15"/>
        <v>0</v>
      </c>
    </row>
    <row r="42" spans="1:38" ht="30.75" customHeight="1">
      <c r="A42" s="23" t="s">
        <v>69</v>
      </c>
      <c r="B42" s="23"/>
      <c r="C42" s="20" t="s">
        <v>32</v>
      </c>
      <c r="D42" s="23">
        <v>15</v>
      </c>
      <c r="E42" s="21">
        <f t="shared" si="0"/>
        <v>0.33</v>
      </c>
      <c r="F42" s="23"/>
      <c r="G42" s="21">
        <f t="shared" si="1"/>
        <v>0</v>
      </c>
      <c r="H42" s="23"/>
      <c r="I42" s="21">
        <f t="shared" si="2"/>
        <v>0</v>
      </c>
      <c r="J42" s="23"/>
      <c r="K42" s="21">
        <f t="shared" si="3"/>
        <v>0</v>
      </c>
      <c r="L42" s="23"/>
      <c r="M42" s="21">
        <f t="shared" si="4"/>
        <v>0</v>
      </c>
      <c r="N42" s="23"/>
      <c r="O42" s="21">
        <f t="shared" si="5"/>
        <v>0</v>
      </c>
      <c r="P42" s="23"/>
      <c r="Q42" s="21">
        <f t="shared" si="6"/>
        <v>0</v>
      </c>
      <c r="R42" s="23"/>
      <c r="S42" s="21">
        <f t="shared" si="7"/>
        <v>0</v>
      </c>
      <c r="T42" s="23">
        <v>13.39</v>
      </c>
      <c r="U42" s="21">
        <f t="shared" si="8"/>
        <v>0.29499999999999998</v>
      </c>
      <c r="V42" s="23"/>
      <c r="W42" s="21">
        <f t="shared" si="9"/>
        <v>0</v>
      </c>
      <c r="X42" s="23"/>
      <c r="Y42" s="21">
        <f t="shared" si="10"/>
        <v>0</v>
      </c>
      <c r="Z42" s="23"/>
      <c r="AA42" s="21">
        <f t="shared" si="11"/>
        <v>0</v>
      </c>
      <c r="AB42" s="23"/>
      <c r="AC42" s="21">
        <f t="shared" si="12"/>
        <v>0</v>
      </c>
      <c r="AD42" s="23"/>
      <c r="AE42" s="21">
        <f t="shared" si="13"/>
        <v>0</v>
      </c>
      <c r="AF42" s="23"/>
      <c r="AG42" s="21">
        <f t="shared" si="14"/>
        <v>0</v>
      </c>
      <c r="AH42" s="71">
        <f t="shared" si="16"/>
        <v>0.625</v>
      </c>
      <c r="AI42" s="23"/>
      <c r="AJ42" s="22"/>
      <c r="AK42" s="21">
        <f t="shared" si="18"/>
        <v>28.39</v>
      </c>
      <c r="AL42" s="24"/>
    </row>
    <row r="43" spans="1:38" ht="30.75" customHeight="1">
      <c r="A43" s="23" t="s">
        <v>70</v>
      </c>
      <c r="B43" s="23"/>
      <c r="C43" s="20" t="s">
        <v>32</v>
      </c>
      <c r="D43" s="23">
        <v>19.2</v>
      </c>
      <c r="E43" s="21">
        <f t="shared" si="0"/>
        <v>0.42199999999999999</v>
      </c>
      <c r="F43" s="23"/>
      <c r="G43" s="21">
        <f t="shared" si="1"/>
        <v>0</v>
      </c>
      <c r="H43" s="23"/>
      <c r="I43" s="21">
        <f t="shared" si="2"/>
        <v>0</v>
      </c>
      <c r="J43" s="23"/>
      <c r="K43" s="21">
        <f t="shared" si="3"/>
        <v>0</v>
      </c>
      <c r="L43" s="23"/>
      <c r="M43" s="21">
        <f t="shared" si="4"/>
        <v>0</v>
      </c>
      <c r="N43" s="23"/>
      <c r="O43" s="21">
        <f t="shared" si="5"/>
        <v>0</v>
      </c>
      <c r="P43" s="23"/>
      <c r="Q43" s="21">
        <f t="shared" si="6"/>
        <v>0</v>
      </c>
      <c r="R43" s="23"/>
      <c r="S43" s="21">
        <f t="shared" si="7"/>
        <v>0</v>
      </c>
      <c r="T43" s="23">
        <v>15</v>
      </c>
      <c r="U43" s="21">
        <f t="shared" si="8"/>
        <v>0.33</v>
      </c>
      <c r="V43" s="23"/>
      <c r="W43" s="21">
        <f t="shared" si="9"/>
        <v>0</v>
      </c>
      <c r="X43" s="23"/>
      <c r="Y43" s="21">
        <f t="shared" si="10"/>
        <v>0</v>
      </c>
      <c r="Z43" s="23"/>
      <c r="AA43" s="21">
        <f t="shared" si="11"/>
        <v>0</v>
      </c>
      <c r="AB43" s="23"/>
      <c r="AC43" s="21">
        <f t="shared" si="12"/>
        <v>0</v>
      </c>
      <c r="AD43" s="23"/>
      <c r="AE43" s="21">
        <f t="shared" si="13"/>
        <v>0</v>
      </c>
      <c r="AF43" s="23"/>
      <c r="AG43" s="21">
        <f t="shared" si="14"/>
        <v>0</v>
      </c>
      <c r="AH43" s="71">
        <f t="shared" si="16"/>
        <v>0.752</v>
      </c>
      <c r="AI43" s="23"/>
      <c r="AJ43" s="22"/>
      <c r="AK43" s="21">
        <f t="shared" si="18"/>
        <v>34.200000000000003</v>
      </c>
      <c r="AL43" s="24"/>
    </row>
    <row r="44" spans="1:38" ht="30.75" customHeight="1">
      <c r="A44" s="23" t="s">
        <v>71</v>
      </c>
      <c r="B44" s="23"/>
      <c r="C44" s="20" t="s">
        <v>32</v>
      </c>
      <c r="D44" s="23"/>
      <c r="E44" s="21">
        <f t="shared" si="0"/>
        <v>0</v>
      </c>
      <c r="F44" s="23"/>
      <c r="G44" s="21">
        <f t="shared" si="1"/>
        <v>0</v>
      </c>
      <c r="H44" s="23"/>
      <c r="I44" s="21">
        <f t="shared" si="2"/>
        <v>0</v>
      </c>
      <c r="J44" s="23"/>
      <c r="K44" s="21">
        <f t="shared" si="3"/>
        <v>0</v>
      </c>
      <c r="L44" s="23"/>
      <c r="M44" s="21">
        <f t="shared" si="4"/>
        <v>0</v>
      </c>
      <c r="N44" s="23"/>
      <c r="O44" s="21">
        <f t="shared" si="5"/>
        <v>0</v>
      </c>
      <c r="P44" s="23"/>
      <c r="Q44" s="21">
        <f t="shared" si="6"/>
        <v>0</v>
      </c>
      <c r="R44" s="23"/>
      <c r="S44" s="21">
        <f t="shared" si="7"/>
        <v>0</v>
      </c>
      <c r="T44" s="23">
        <v>53.33</v>
      </c>
      <c r="U44" s="21">
        <f t="shared" si="8"/>
        <v>1.173</v>
      </c>
      <c r="V44" s="23"/>
      <c r="W44" s="21">
        <f t="shared" si="9"/>
        <v>0</v>
      </c>
      <c r="X44" s="23"/>
      <c r="Y44" s="21">
        <f t="shared" si="10"/>
        <v>0</v>
      </c>
      <c r="Z44" s="23"/>
      <c r="AA44" s="21">
        <f t="shared" si="11"/>
        <v>0</v>
      </c>
      <c r="AB44" s="23"/>
      <c r="AC44" s="21">
        <f t="shared" si="12"/>
        <v>0</v>
      </c>
      <c r="AD44" s="23"/>
      <c r="AE44" s="21">
        <f t="shared" si="13"/>
        <v>0</v>
      </c>
      <c r="AF44" s="23"/>
      <c r="AG44" s="21">
        <f t="shared" si="14"/>
        <v>0</v>
      </c>
      <c r="AH44" s="71">
        <f t="shared" si="16"/>
        <v>1.173</v>
      </c>
      <c r="AI44" s="23"/>
      <c r="AJ44" s="22"/>
      <c r="AK44" s="21">
        <f t="shared" si="18"/>
        <v>53.33</v>
      </c>
      <c r="AL44" s="24"/>
    </row>
    <row r="45" spans="1:38" ht="30.75" customHeight="1">
      <c r="A45" s="23" t="s">
        <v>73</v>
      </c>
      <c r="B45" s="23"/>
      <c r="C45" s="20" t="s">
        <v>32</v>
      </c>
      <c r="D45" s="23">
        <v>4.32</v>
      </c>
      <c r="E45" s="21">
        <f t="shared" si="0"/>
        <v>9.5000000000000001E-2</v>
      </c>
      <c r="F45" s="23"/>
      <c r="G45" s="21">
        <f t="shared" si="1"/>
        <v>0</v>
      </c>
      <c r="H45" s="23"/>
      <c r="I45" s="21">
        <f t="shared" si="2"/>
        <v>0</v>
      </c>
      <c r="J45" s="23"/>
      <c r="K45" s="21">
        <f t="shared" si="3"/>
        <v>0</v>
      </c>
      <c r="L45" s="23"/>
      <c r="M45" s="21">
        <f t="shared" si="4"/>
        <v>0</v>
      </c>
      <c r="N45" s="23"/>
      <c r="O45" s="21">
        <f t="shared" si="5"/>
        <v>0</v>
      </c>
      <c r="P45" s="23"/>
      <c r="Q45" s="21">
        <f t="shared" si="6"/>
        <v>0</v>
      </c>
      <c r="R45" s="23"/>
      <c r="S45" s="21">
        <f t="shared" si="7"/>
        <v>0</v>
      </c>
      <c r="T45" s="23">
        <v>3.6</v>
      </c>
      <c r="U45" s="21">
        <f t="shared" si="8"/>
        <v>7.9000000000000001E-2</v>
      </c>
      <c r="V45" s="23"/>
      <c r="W45" s="21">
        <f t="shared" si="9"/>
        <v>0</v>
      </c>
      <c r="X45" s="23"/>
      <c r="Y45" s="21">
        <f t="shared" si="10"/>
        <v>0</v>
      </c>
      <c r="Z45" s="23"/>
      <c r="AA45" s="21">
        <f t="shared" si="11"/>
        <v>0</v>
      </c>
      <c r="AB45" s="23"/>
      <c r="AC45" s="21">
        <f t="shared" si="12"/>
        <v>0</v>
      </c>
      <c r="AD45" s="23"/>
      <c r="AE45" s="21">
        <f t="shared" si="13"/>
        <v>0</v>
      </c>
      <c r="AF45" s="23"/>
      <c r="AG45" s="21">
        <f t="shared" si="14"/>
        <v>0</v>
      </c>
      <c r="AH45" s="71">
        <f t="shared" si="16"/>
        <v>0.17399999999999999</v>
      </c>
      <c r="AI45" s="23"/>
      <c r="AJ45" s="22"/>
      <c r="AK45" s="21">
        <f t="shared" si="18"/>
        <v>7.92</v>
      </c>
      <c r="AL45" s="24"/>
    </row>
    <row r="46" spans="1:38" ht="30.75" customHeight="1">
      <c r="A46" s="23" t="s">
        <v>74</v>
      </c>
      <c r="B46" s="23"/>
      <c r="C46" s="20" t="s">
        <v>32</v>
      </c>
      <c r="D46" s="23"/>
      <c r="E46" s="21">
        <f t="shared" si="0"/>
        <v>0</v>
      </c>
      <c r="F46" s="23"/>
      <c r="G46" s="21">
        <f t="shared" si="1"/>
        <v>0</v>
      </c>
      <c r="H46" s="23"/>
      <c r="I46" s="21">
        <f t="shared" si="2"/>
        <v>0</v>
      </c>
      <c r="J46" s="23"/>
      <c r="K46" s="21">
        <f t="shared" si="3"/>
        <v>0</v>
      </c>
      <c r="L46" s="23"/>
      <c r="M46" s="21">
        <f t="shared" si="4"/>
        <v>0</v>
      </c>
      <c r="N46" s="23"/>
      <c r="O46" s="21">
        <f t="shared" si="5"/>
        <v>0</v>
      </c>
      <c r="P46" s="23"/>
      <c r="Q46" s="21">
        <f t="shared" si="6"/>
        <v>0</v>
      </c>
      <c r="R46" s="23"/>
      <c r="S46" s="21">
        <f t="shared" si="7"/>
        <v>0</v>
      </c>
      <c r="T46" s="23"/>
      <c r="U46" s="21">
        <f t="shared" si="8"/>
        <v>0</v>
      </c>
      <c r="V46" s="23"/>
      <c r="W46" s="21">
        <f t="shared" si="9"/>
        <v>0</v>
      </c>
      <c r="X46" s="23"/>
      <c r="Y46" s="21">
        <f t="shared" si="10"/>
        <v>0</v>
      </c>
      <c r="Z46" s="23"/>
      <c r="AA46" s="21">
        <f t="shared" si="11"/>
        <v>0</v>
      </c>
      <c r="AB46" s="23"/>
      <c r="AC46" s="21">
        <f t="shared" si="12"/>
        <v>0</v>
      </c>
      <c r="AD46" s="23"/>
      <c r="AE46" s="21">
        <f t="shared" si="13"/>
        <v>0</v>
      </c>
      <c r="AF46" s="23"/>
      <c r="AG46" s="21">
        <f t="shared" si="14"/>
        <v>0</v>
      </c>
      <c r="AH46" s="71">
        <f t="shared" si="16"/>
        <v>0</v>
      </c>
      <c r="AI46" s="23"/>
      <c r="AJ46" s="22"/>
      <c r="AK46" s="21">
        <f t="shared" si="18"/>
        <v>0</v>
      </c>
      <c r="AL46" s="24"/>
    </row>
    <row r="47" spans="1:38" ht="30.75" customHeight="1">
      <c r="A47" s="23" t="s">
        <v>75</v>
      </c>
      <c r="B47" s="23"/>
      <c r="C47" s="20" t="s">
        <v>32</v>
      </c>
      <c r="D47" s="23"/>
      <c r="E47" s="21">
        <f t="shared" si="0"/>
        <v>0</v>
      </c>
      <c r="F47" s="23"/>
      <c r="G47" s="21">
        <f t="shared" si="1"/>
        <v>0</v>
      </c>
      <c r="H47" s="23">
        <v>0.5</v>
      </c>
      <c r="I47" s="21">
        <f t="shared" si="2"/>
        <v>1.0999999999999999E-2</v>
      </c>
      <c r="J47" s="23"/>
      <c r="K47" s="21">
        <f t="shared" si="3"/>
        <v>0</v>
      </c>
      <c r="L47" s="23"/>
      <c r="M47" s="21">
        <f t="shared" si="4"/>
        <v>0</v>
      </c>
      <c r="N47" s="23"/>
      <c r="O47" s="21">
        <f t="shared" si="5"/>
        <v>0</v>
      </c>
      <c r="P47" s="23"/>
      <c r="Q47" s="21">
        <f t="shared" si="6"/>
        <v>0</v>
      </c>
      <c r="R47" s="23"/>
      <c r="S47" s="21">
        <f t="shared" si="7"/>
        <v>0</v>
      </c>
      <c r="T47" s="23"/>
      <c r="U47" s="21">
        <f t="shared" si="8"/>
        <v>0</v>
      </c>
      <c r="V47" s="23"/>
      <c r="W47" s="21">
        <f t="shared" si="9"/>
        <v>0</v>
      </c>
      <c r="X47" s="23"/>
      <c r="Y47" s="21">
        <f t="shared" si="10"/>
        <v>0</v>
      </c>
      <c r="Z47" s="23"/>
      <c r="AA47" s="21">
        <f t="shared" si="11"/>
        <v>0</v>
      </c>
      <c r="AB47" s="23"/>
      <c r="AC47" s="21">
        <f t="shared" si="12"/>
        <v>0</v>
      </c>
      <c r="AD47" s="23"/>
      <c r="AE47" s="21">
        <f t="shared" si="13"/>
        <v>0</v>
      </c>
      <c r="AF47" s="23"/>
      <c r="AG47" s="21">
        <f t="shared" si="14"/>
        <v>0</v>
      </c>
      <c r="AH47" s="71">
        <f t="shared" si="16"/>
        <v>1.0999999999999999E-2</v>
      </c>
      <c r="AI47" s="23"/>
      <c r="AJ47" s="22"/>
      <c r="AK47" s="21">
        <f t="shared" si="18"/>
        <v>0.5</v>
      </c>
      <c r="AL47" s="24"/>
    </row>
    <row r="48" spans="1:38" ht="30.75" customHeight="1">
      <c r="A48" s="23" t="s">
        <v>76</v>
      </c>
      <c r="B48" s="23"/>
      <c r="C48" s="20" t="s">
        <v>32</v>
      </c>
      <c r="D48" s="23"/>
      <c r="E48" s="21">
        <f t="shared" si="0"/>
        <v>0</v>
      </c>
      <c r="F48" s="23"/>
      <c r="G48" s="21">
        <f t="shared" si="1"/>
        <v>0</v>
      </c>
      <c r="H48" s="23"/>
      <c r="I48" s="21">
        <f t="shared" si="2"/>
        <v>0</v>
      </c>
      <c r="J48" s="23"/>
      <c r="K48" s="21">
        <f t="shared" si="3"/>
        <v>0</v>
      </c>
      <c r="L48" s="23"/>
      <c r="M48" s="21">
        <f t="shared" si="4"/>
        <v>0</v>
      </c>
      <c r="N48" s="23"/>
      <c r="O48" s="21">
        <f t="shared" si="5"/>
        <v>0</v>
      </c>
      <c r="P48" s="23"/>
      <c r="Q48" s="21">
        <f t="shared" si="6"/>
        <v>0</v>
      </c>
      <c r="R48" s="23"/>
      <c r="S48" s="21">
        <f t="shared" si="7"/>
        <v>0</v>
      </c>
      <c r="T48" s="23"/>
      <c r="U48" s="21">
        <f t="shared" si="8"/>
        <v>0</v>
      </c>
      <c r="V48" s="23"/>
      <c r="W48" s="21">
        <f t="shared" si="9"/>
        <v>0</v>
      </c>
      <c r="X48" s="23"/>
      <c r="Y48" s="21">
        <f t="shared" si="10"/>
        <v>0</v>
      </c>
      <c r="Z48" s="23"/>
      <c r="AA48" s="21">
        <f t="shared" si="11"/>
        <v>0</v>
      </c>
      <c r="AB48" s="23"/>
      <c r="AC48" s="21">
        <f t="shared" si="12"/>
        <v>0</v>
      </c>
      <c r="AD48" s="23">
        <v>20</v>
      </c>
      <c r="AE48" s="21">
        <f t="shared" si="13"/>
        <v>0.44</v>
      </c>
      <c r="AF48" s="23"/>
      <c r="AG48" s="21">
        <f t="shared" si="14"/>
        <v>0</v>
      </c>
      <c r="AH48" s="71">
        <f t="shared" si="16"/>
        <v>0.44</v>
      </c>
      <c r="AI48" s="23"/>
      <c r="AJ48" s="22"/>
      <c r="AK48" s="21">
        <f t="shared" si="18"/>
        <v>20</v>
      </c>
      <c r="AL48" s="24"/>
    </row>
    <row r="49" spans="1:38" ht="30.75" customHeight="1">
      <c r="A49" s="23" t="s">
        <v>77</v>
      </c>
      <c r="B49" s="23"/>
      <c r="C49" s="20" t="s">
        <v>32</v>
      </c>
      <c r="D49" s="23"/>
      <c r="E49" s="21">
        <f t="shared" si="0"/>
        <v>0</v>
      </c>
      <c r="F49" s="23"/>
      <c r="G49" s="21">
        <f t="shared" si="1"/>
        <v>0</v>
      </c>
      <c r="H49" s="23"/>
      <c r="I49" s="21">
        <f t="shared" si="2"/>
        <v>0</v>
      </c>
      <c r="J49" s="23"/>
      <c r="K49" s="21">
        <f t="shared" si="3"/>
        <v>0</v>
      </c>
      <c r="L49" s="23"/>
      <c r="M49" s="21">
        <f t="shared" si="4"/>
        <v>0</v>
      </c>
      <c r="N49" s="23"/>
      <c r="O49" s="21">
        <f t="shared" si="5"/>
        <v>0</v>
      </c>
      <c r="P49" s="23"/>
      <c r="Q49" s="21">
        <f t="shared" si="6"/>
        <v>0</v>
      </c>
      <c r="R49" s="23"/>
      <c r="S49" s="21">
        <f t="shared" si="7"/>
        <v>0</v>
      </c>
      <c r="T49" s="23"/>
      <c r="U49" s="21">
        <f t="shared" si="8"/>
        <v>0</v>
      </c>
      <c r="V49" s="23"/>
      <c r="W49" s="21">
        <f t="shared" si="9"/>
        <v>0</v>
      </c>
      <c r="X49" s="23"/>
      <c r="Y49" s="21">
        <f t="shared" si="10"/>
        <v>0</v>
      </c>
      <c r="Z49" s="23"/>
      <c r="AA49" s="21">
        <f t="shared" si="11"/>
        <v>0</v>
      </c>
      <c r="AB49" s="23"/>
      <c r="AC49" s="21">
        <f t="shared" si="12"/>
        <v>0</v>
      </c>
      <c r="AD49" s="23"/>
      <c r="AE49" s="21">
        <f t="shared" si="13"/>
        <v>0</v>
      </c>
      <c r="AF49" s="23"/>
      <c r="AG49" s="21">
        <f t="shared" si="14"/>
        <v>0</v>
      </c>
      <c r="AH49" s="71">
        <f t="shared" si="16"/>
        <v>0</v>
      </c>
      <c r="AI49" s="23"/>
      <c r="AJ49" s="22"/>
      <c r="AK49" s="21">
        <f t="shared" si="18"/>
        <v>0</v>
      </c>
      <c r="AL49" s="24"/>
    </row>
    <row r="50" spans="1:38" ht="30.75" customHeight="1">
      <c r="A50" s="23" t="s">
        <v>78</v>
      </c>
      <c r="B50" s="23"/>
      <c r="C50" s="20" t="s">
        <v>32</v>
      </c>
      <c r="D50" s="23"/>
      <c r="E50" s="21">
        <f t="shared" si="0"/>
        <v>0</v>
      </c>
      <c r="F50" s="23"/>
      <c r="G50" s="21">
        <f t="shared" si="1"/>
        <v>0</v>
      </c>
      <c r="H50" s="23"/>
      <c r="I50" s="21">
        <f t="shared" si="2"/>
        <v>0</v>
      </c>
      <c r="J50" s="23"/>
      <c r="K50" s="21">
        <f t="shared" si="3"/>
        <v>0</v>
      </c>
      <c r="L50" s="23"/>
      <c r="M50" s="21">
        <f t="shared" si="4"/>
        <v>0</v>
      </c>
      <c r="N50" s="23"/>
      <c r="O50" s="21">
        <f t="shared" si="5"/>
        <v>0</v>
      </c>
      <c r="P50" s="23"/>
      <c r="Q50" s="21">
        <f t="shared" si="6"/>
        <v>0</v>
      </c>
      <c r="R50" s="23"/>
      <c r="S50" s="21">
        <f t="shared" si="7"/>
        <v>0</v>
      </c>
      <c r="T50" s="23"/>
      <c r="U50" s="21">
        <f t="shared" si="8"/>
        <v>0</v>
      </c>
      <c r="V50" s="23"/>
      <c r="W50" s="21">
        <f t="shared" si="9"/>
        <v>0</v>
      </c>
      <c r="X50" s="23"/>
      <c r="Y50" s="21">
        <f t="shared" si="10"/>
        <v>0</v>
      </c>
      <c r="Z50" s="23"/>
      <c r="AA50" s="21">
        <f t="shared" si="11"/>
        <v>0</v>
      </c>
      <c r="AB50" s="23"/>
      <c r="AC50" s="21">
        <f t="shared" si="12"/>
        <v>0</v>
      </c>
      <c r="AD50" s="23"/>
      <c r="AE50" s="21">
        <f t="shared" si="13"/>
        <v>0</v>
      </c>
      <c r="AF50" s="23"/>
      <c r="AG50" s="21">
        <f t="shared" si="14"/>
        <v>0</v>
      </c>
      <c r="AH50" s="71">
        <f t="shared" si="16"/>
        <v>0</v>
      </c>
      <c r="AI50" s="23"/>
      <c r="AJ50" s="22"/>
      <c r="AK50" s="21">
        <f t="shared" si="18"/>
        <v>0</v>
      </c>
      <c r="AL50" s="24"/>
    </row>
    <row r="51" spans="1:38" ht="30.75" customHeight="1">
      <c r="A51" s="23" t="s">
        <v>80</v>
      </c>
      <c r="B51" s="23"/>
      <c r="C51" s="23" t="s">
        <v>32</v>
      </c>
      <c r="D51" s="23"/>
      <c r="E51" s="21">
        <f t="shared" si="0"/>
        <v>0</v>
      </c>
      <c r="F51" s="23">
        <v>60</v>
      </c>
      <c r="G51" s="21">
        <f t="shared" si="1"/>
        <v>1.32</v>
      </c>
      <c r="H51" s="23"/>
      <c r="I51" s="21">
        <f t="shared" si="2"/>
        <v>0</v>
      </c>
      <c r="J51" s="23"/>
      <c r="K51" s="21">
        <f t="shared" si="3"/>
        <v>0</v>
      </c>
      <c r="L51" s="23"/>
      <c r="M51" s="21">
        <f t="shared" si="4"/>
        <v>0</v>
      </c>
      <c r="N51" s="23"/>
      <c r="O51" s="21">
        <f t="shared" si="5"/>
        <v>0</v>
      </c>
      <c r="P51" s="23"/>
      <c r="Q51" s="21">
        <f t="shared" si="6"/>
        <v>0</v>
      </c>
      <c r="R51" s="23"/>
      <c r="S51" s="21">
        <f t="shared" si="7"/>
        <v>0</v>
      </c>
      <c r="T51" s="23"/>
      <c r="U51" s="21">
        <f t="shared" si="8"/>
        <v>0</v>
      </c>
      <c r="V51" s="23">
        <v>18</v>
      </c>
      <c r="W51" s="21">
        <f t="shared" si="9"/>
        <v>0.39600000000000002</v>
      </c>
      <c r="X51" s="23"/>
      <c r="Y51" s="21">
        <f t="shared" si="10"/>
        <v>0</v>
      </c>
      <c r="Z51" s="23">
        <v>30</v>
      </c>
      <c r="AA51" s="21">
        <f t="shared" si="11"/>
        <v>0.66</v>
      </c>
      <c r="AB51" s="23"/>
      <c r="AC51" s="21">
        <f t="shared" si="12"/>
        <v>0</v>
      </c>
      <c r="AD51" s="23"/>
      <c r="AE51" s="21">
        <f t="shared" si="13"/>
        <v>0</v>
      </c>
      <c r="AF51" s="23"/>
      <c r="AG51" s="21">
        <f t="shared" si="14"/>
        <v>0</v>
      </c>
      <c r="AH51" s="71">
        <f t="shared" si="16"/>
        <v>2.3759999999999999</v>
      </c>
      <c r="AI51" s="23"/>
      <c r="AJ51" s="22">
        <f t="shared" si="17"/>
        <v>0</v>
      </c>
      <c r="AK51" s="21">
        <f t="shared" si="18"/>
        <v>108</v>
      </c>
      <c r="AL51" s="24">
        <f t="shared" si="15"/>
        <v>0</v>
      </c>
    </row>
    <row r="52" spans="1:38" ht="30.75" customHeight="1">
      <c r="A52" s="23" t="s">
        <v>81</v>
      </c>
      <c r="B52" s="23"/>
      <c r="C52" s="20" t="s">
        <v>32</v>
      </c>
      <c r="D52" s="23"/>
      <c r="E52" s="21">
        <f t="shared" si="0"/>
        <v>0</v>
      </c>
      <c r="F52" s="23"/>
      <c r="G52" s="21">
        <f t="shared" si="1"/>
        <v>0</v>
      </c>
      <c r="H52" s="23"/>
      <c r="I52" s="21">
        <f t="shared" si="2"/>
        <v>0</v>
      </c>
      <c r="J52" s="23"/>
      <c r="K52" s="21">
        <f t="shared" si="3"/>
        <v>0</v>
      </c>
      <c r="L52" s="23"/>
      <c r="M52" s="21">
        <f t="shared" si="4"/>
        <v>0</v>
      </c>
      <c r="N52" s="23"/>
      <c r="O52" s="21">
        <f t="shared" si="5"/>
        <v>0</v>
      </c>
      <c r="P52" s="23"/>
      <c r="Q52" s="21">
        <f t="shared" si="6"/>
        <v>0</v>
      </c>
      <c r="R52" s="23"/>
      <c r="S52" s="21">
        <f t="shared" si="7"/>
        <v>0</v>
      </c>
      <c r="T52" s="23"/>
      <c r="U52" s="21">
        <f t="shared" si="8"/>
        <v>0</v>
      </c>
      <c r="V52" s="23"/>
      <c r="W52" s="21">
        <f t="shared" si="9"/>
        <v>0</v>
      </c>
      <c r="X52" s="23"/>
      <c r="Y52" s="21">
        <f t="shared" si="10"/>
        <v>0</v>
      </c>
      <c r="Z52" s="23"/>
      <c r="AA52" s="21">
        <f t="shared" si="11"/>
        <v>0</v>
      </c>
      <c r="AB52" s="23">
        <v>30</v>
      </c>
      <c r="AC52" s="21">
        <f t="shared" si="12"/>
        <v>0.66</v>
      </c>
      <c r="AD52" s="23"/>
      <c r="AE52" s="21">
        <f t="shared" si="13"/>
        <v>0</v>
      </c>
      <c r="AF52" s="23"/>
      <c r="AG52" s="21">
        <f t="shared" si="14"/>
        <v>0</v>
      </c>
      <c r="AH52" s="71">
        <f t="shared" si="16"/>
        <v>0.66</v>
      </c>
      <c r="AI52" s="23"/>
      <c r="AJ52" s="22">
        <f t="shared" si="17"/>
        <v>0</v>
      </c>
      <c r="AK52" s="21">
        <f t="shared" si="18"/>
        <v>30</v>
      </c>
      <c r="AL52" s="24">
        <f t="shared" si="15"/>
        <v>0</v>
      </c>
    </row>
    <row r="53" spans="1:38" ht="30.75" customHeight="1">
      <c r="A53" s="23" t="s">
        <v>163</v>
      </c>
      <c r="B53" s="23"/>
      <c r="C53" s="23" t="s">
        <v>32</v>
      </c>
      <c r="D53" s="23"/>
      <c r="E53" s="21">
        <f t="shared" si="0"/>
        <v>0</v>
      </c>
      <c r="F53" s="23"/>
      <c r="G53" s="21">
        <f t="shared" si="1"/>
        <v>0</v>
      </c>
      <c r="H53" s="23"/>
      <c r="I53" s="21">
        <f t="shared" si="2"/>
        <v>0</v>
      </c>
      <c r="J53" s="23"/>
      <c r="K53" s="21">
        <f t="shared" si="3"/>
        <v>0</v>
      </c>
      <c r="L53" s="23"/>
      <c r="M53" s="21">
        <f t="shared" si="4"/>
        <v>0</v>
      </c>
      <c r="N53" s="23"/>
      <c r="O53" s="21">
        <f t="shared" si="5"/>
        <v>0</v>
      </c>
      <c r="P53" s="23"/>
      <c r="Q53" s="21">
        <f t="shared" si="6"/>
        <v>0</v>
      </c>
      <c r="R53" s="23">
        <v>118</v>
      </c>
      <c r="S53" s="21">
        <f t="shared" si="7"/>
        <v>2.5960000000000001</v>
      </c>
      <c r="T53" s="23"/>
      <c r="U53" s="21">
        <f t="shared" si="8"/>
        <v>0</v>
      </c>
      <c r="V53" s="23"/>
      <c r="W53" s="21">
        <f t="shared" si="9"/>
        <v>0</v>
      </c>
      <c r="X53" s="23"/>
      <c r="Y53" s="21">
        <f t="shared" si="10"/>
        <v>0</v>
      </c>
      <c r="Z53" s="23"/>
      <c r="AA53" s="21">
        <f t="shared" si="11"/>
        <v>0</v>
      </c>
      <c r="AB53" s="23"/>
      <c r="AC53" s="21">
        <f t="shared" si="12"/>
        <v>0</v>
      </c>
      <c r="AD53" s="23"/>
      <c r="AE53" s="21">
        <f t="shared" si="13"/>
        <v>0</v>
      </c>
      <c r="AF53" s="23"/>
      <c r="AG53" s="21">
        <f t="shared" si="14"/>
        <v>0</v>
      </c>
      <c r="AH53" s="71">
        <f t="shared" si="16"/>
        <v>2.5960000000000001</v>
      </c>
      <c r="AI53" s="23"/>
      <c r="AJ53" s="22">
        <f t="shared" si="17"/>
        <v>0</v>
      </c>
      <c r="AK53" s="21">
        <f t="shared" si="18"/>
        <v>118</v>
      </c>
      <c r="AL53" s="24">
        <f t="shared" si="15"/>
        <v>0</v>
      </c>
    </row>
    <row r="54" spans="1:38" ht="30.75" customHeight="1">
      <c r="A54" s="23" t="s">
        <v>107</v>
      </c>
      <c r="B54" s="23"/>
      <c r="C54" s="23" t="s">
        <v>32</v>
      </c>
      <c r="D54" s="23"/>
      <c r="E54" s="21">
        <f t="shared" si="0"/>
        <v>0</v>
      </c>
      <c r="F54" s="23"/>
      <c r="G54" s="21">
        <f t="shared" si="1"/>
        <v>0</v>
      </c>
      <c r="H54" s="23"/>
      <c r="I54" s="21">
        <f t="shared" si="2"/>
        <v>0</v>
      </c>
      <c r="J54" s="23"/>
      <c r="K54" s="21">
        <f t="shared" si="3"/>
        <v>0</v>
      </c>
      <c r="L54" s="23"/>
      <c r="M54" s="21">
        <f>$L$18*L54</f>
        <v>0</v>
      </c>
      <c r="N54" s="23"/>
      <c r="O54" s="21">
        <f>$N$18*N54</f>
        <v>0</v>
      </c>
      <c r="P54" s="23"/>
      <c r="Q54" s="21">
        <f t="shared" si="6"/>
        <v>0</v>
      </c>
      <c r="R54" s="23"/>
      <c r="S54" s="21">
        <f t="shared" si="7"/>
        <v>0</v>
      </c>
      <c r="T54" s="23"/>
      <c r="U54" s="21">
        <f t="shared" si="8"/>
        <v>0</v>
      </c>
      <c r="V54" s="23"/>
      <c r="W54" s="21">
        <f t="shared" si="9"/>
        <v>0</v>
      </c>
      <c r="X54" s="23"/>
      <c r="Y54" s="21">
        <f t="shared" si="10"/>
        <v>0</v>
      </c>
      <c r="Z54" s="23"/>
      <c r="AA54" s="21">
        <f t="shared" si="11"/>
        <v>0</v>
      </c>
      <c r="AB54" s="23"/>
      <c r="AC54" s="21">
        <f t="shared" si="12"/>
        <v>0</v>
      </c>
      <c r="AD54" s="23">
        <v>0.2</v>
      </c>
      <c r="AE54" s="21">
        <f t="shared" si="13"/>
        <v>4.0000000000000001E-3</v>
      </c>
      <c r="AF54" s="23"/>
      <c r="AG54" s="21">
        <f t="shared" si="14"/>
        <v>0</v>
      </c>
      <c r="AH54" s="71">
        <f t="shared" si="16"/>
        <v>4.0000000000000001E-3</v>
      </c>
      <c r="AI54" s="23"/>
      <c r="AJ54" s="22">
        <f t="shared" si="17"/>
        <v>0</v>
      </c>
      <c r="AK54" s="21">
        <f t="shared" si="18"/>
        <v>0.2</v>
      </c>
      <c r="AL54" s="24">
        <f t="shared" si="15"/>
        <v>0</v>
      </c>
    </row>
    <row r="55" spans="1:38" ht="30.75" customHeight="1">
      <c r="A55" s="23" t="s">
        <v>155</v>
      </c>
      <c r="B55" s="23"/>
      <c r="C55" s="23" t="s">
        <v>150</v>
      </c>
      <c r="D55" s="23"/>
      <c r="E55" s="21">
        <f t="shared" si="0"/>
        <v>0</v>
      </c>
      <c r="F55" s="23"/>
      <c r="G55" s="21">
        <f t="shared" si="1"/>
        <v>0</v>
      </c>
      <c r="H55" s="23"/>
      <c r="I55" s="21">
        <f t="shared" si="2"/>
        <v>0</v>
      </c>
      <c r="J55" s="23">
        <v>1</v>
      </c>
      <c r="K55" s="21">
        <f>$J$18*J55</f>
        <v>22</v>
      </c>
      <c r="L55" s="23"/>
      <c r="M55" s="21">
        <f t="shared" si="4"/>
        <v>0</v>
      </c>
      <c r="N55" s="23"/>
      <c r="O55" s="21">
        <f t="shared" si="5"/>
        <v>0</v>
      </c>
      <c r="P55" s="23"/>
      <c r="Q55" s="21">
        <f t="shared" si="6"/>
        <v>0</v>
      </c>
      <c r="R55" s="23"/>
      <c r="S55" s="21">
        <f t="shared" si="7"/>
        <v>0</v>
      </c>
      <c r="T55" s="23"/>
      <c r="U55" s="21">
        <f t="shared" si="8"/>
        <v>0</v>
      </c>
      <c r="V55" s="23"/>
      <c r="W55" s="21">
        <f t="shared" si="9"/>
        <v>0</v>
      </c>
      <c r="X55" s="23"/>
      <c r="Y55" s="21">
        <f t="shared" si="10"/>
        <v>0</v>
      </c>
      <c r="Z55" s="23"/>
      <c r="AA55" s="21">
        <f t="shared" si="11"/>
        <v>0</v>
      </c>
      <c r="AB55" s="23"/>
      <c r="AC55" s="21">
        <f t="shared" si="12"/>
        <v>0</v>
      </c>
      <c r="AD55" s="23"/>
      <c r="AE55" s="21">
        <f t="shared" si="13"/>
        <v>0</v>
      </c>
      <c r="AF55" s="23"/>
      <c r="AG55" s="21">
        <f t="shared" si="14"/>
        <v>0</v>
      </c>
      <c r="AH55" s="71">
        <f t="shared" si="16"/>
        <v>22</v>
      </c>
      <c r="AI55" s="23"/>
      <c r="AJ55" s="22">
        <f t="shared" si="17"/>
        <v>0</v>
      </c>
      <c r="AK55" s="21">
        <f t="shared" si="18"/>
        <v>1</v>
      </c>
      <c r="AL55" s="24">
        <f t="shared" si="15"/>
        <v>0</v>
      </c>
    </row>
    <row r="56" spans="1:38" s="39" customFormat="1" ht="30.75" customHeight="1">
      <c r="A56" s="23" t="s">
        <v>101</v>
      </c>
      <c r="B56" s="23"/>
      <c r="C56" s="23" t="s">
        <v>32</v>
      </c>
      <c r="D56" s="23">
        <v>12.6</v>
      </c>
      <c r="E56" s="21">
        <f t="shared" si="0"/>
        <v>0.27700000000000002</v>
      </c>
      <c r="F56" s="23"/>
      <c r="G56" s="21">
        <f t="shared" si="1"/>
        <v>0</v>
      </c>
      <c r="H56" s="23"/>
      <c r="I56" s="21">
        <f t="shared" si="2"/>
        <v>0</v>
      </c>
      <c r="J56" s="23"/>
      <c r="K56" s="21">
        <f t="shared" si="3"/>
        <v>0</v>
      </c>
      <c r="L56" s="23"/>
      <c r="M56" s="21">
        <f t="shared" si="4"/>
        <v>0</v>
      </c>
      <c r="N56" s="23"/>
      <c r="O56" s="21">
        <f t="shared" si="5"/>
        <v>0</v>
      </c>
      <c r="P56" s="23"/>
      <c r="Q56" s="21">
        <f t="shared" si="6"/>
        <v>0</v>
      </c>
      <c r="R56" s="23"/>
      <c r="S56" s="21">
        <f t="shared" si="7"/>
        <v>0</v>
      </c>
      <c r="T56" s="23">
        <v>5</v>
      </c>
      <c r="U56" s="21">
        <f t="shared" si="8"/>
        <v>0.11</v>
      </c>
      <c r="V56" s="23">
        <v>10</v>
      </c>
      <c r="W56" s="21">
        <f t="shared" si="9"/>
        <v>0.22</v>
      </c>
      <c r="X56" s="23"/>
      <c r="Y56" s="21">
        <f t="shared" si="10"/>
        <v>0</v>
      </c>
      <c r="Z56" s="23"/>
      <c r="AA56" s="21">
        <f t="shared" si="11"/>
        <v>0</v>
      </c>
      <c r="AB56" s="23"/>
      <c r="AC56" s="21">
        <f t="shared" si="12"/>
        <v>0</v>
      </c>
      <c r="AD56" s="23"/>
      <c r="AE56" s="21">
        <f t="shared" si="13"/>
        <v>0</v>
      </c>
      <c r="AF56" s="23"/>
      <c r="AG56" s="21">
        <f t="shared" si="14"/>
        <v>0</v>
      </c>
      <c r="AH56" s="71">
        <f t="shared" si="16"/>
        <v>0.60699999999999998</v>
      </c>
      <c r="AI56" s="23"/>
      <c r="AJ56" s="22">
        <f t="shared" si="17"/>
        <v>0</v>
      </c>
      <c r="AK56" s="21">
        <f t="shared" si="18"/>
        <v>27.6</v>
      </c>
      <c r="AL56" s="24">
        <f t="shared" si="15"/>
        <v>0</v>
      </c>
    </row>
    <row r="57" spans="1:38" s="39" customFormat="1" ht="30.75" customHeight="1">
      <c r="A57" s="23" t="s">
        <v>135</v>
      </c>
      <c r="B57" s="23"/>
      <c r="C57" s="23" t="s">
        <v>32</v>
      </c>
      <c r="D57" s="23"/>
      <c r="E57" s="21">
        <f t="shared" si="0"/>
        <v>0</v>
      </c>
      <c r="F57" s="23"/>
      <c r="G57" s="21">
        <f t="shared" si="1"/>
        <v>0</v>
      </c>
      <c r="H57" s="23"/>
      <c r="I57" s="21">
        <f t="shared" si="2"/>
        <v>0</v>
      </c>
      <c r="J57" s="23"/>
      <c r="K57" s="21">
        <f t="shared" si="3"/>
        <v>0</v>
      </c>
      <c r="L57" s="23"/>
      <c r="M57" s="21">
        <f t="shared" si="4"/>
        <v>0</v>
      </c>
      <c r="N57" s="23"/>
      <c r="O57" s="21">
        <f t="shared" si="5"/>
        <v>0</v>
      </c>
      <c r="P57" s="23"/>
      <c r="Q57" s="21">
        <f t="shared" si="6"/>
        <v>0</v>
      </c>
      <c r="R57" s="23"/>
      <c r="S57" s="21">
        <f t="shared" si="7"/>
        <v>0</v>
      </c>
      <c r="T57" s="23"/>
      <c r="U57" s="21">
        <f t="shared" si="8"/>
        <v>0</v>
      </c>
      <c r="V57" s="23">
        <v>10</v>
      </c>
      <c r="W57" s="21">
        <f t="shared" si="9"/>
        <v>0.22</v>
      </c>
      <c r="X57" s="23"/>
      <c r="Y57" s="21">
        <f t="shared" si="10"/>
        <v>0</v>
      </c>
      <c r="Z57" s="23"/>
      <c r="AA57" s="21">
        <f t="shared" si="11"/>
        <v>0</v>
      </c>
      <c r="AB57" s="23"/>
      <c r="AC57" s="21">
        <f t="shared" si="12"/>
        <v>0</v>
      </c>
      <c r="AD57" s="23"/>
      <c r="AE57" s="21">
        <f t="shared" si="13"/>
        <v>0</v>
      </c>
      <c r="AF57" s="23"/>
      <c r="AG57" s="21">
        <f t="shared" si="14"/>
        <v>0</v>
      </c>
      <c r="AH57" s="71">
        <f t="shared" si="16"/>
        <v>0.22</v>
      </c>
      <c r="AI57" s="23"/>
      <c r="AJ57" s="22">
        <f t="shared" si="17"/>
        <v>0</v>
      </c>
      <c r="AK57" s="21">
        <f t="shared" si="18"/>
        <v>10</v>
      </c>
      <c r="AL57" s="24">
        <v>0.08</v>
      </c>
    </row>
    <row r="58" spans="1:38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31.5">
      <c r="A59" s="52" t="s">
        <v>44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 t="s">
        <v>43</v>
      </c>
      <c r="M59" s="52"/>
      <c r="N59" s="52"/>
      <c r="O59" s="5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5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18.75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18.75" hidden="1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</row>
  </sheetData>
  <mergeCells count="99">
    <mergeCell ref="A1:L1"/>
    <mergeCell ref="A2:C2"/>
    <mergeCell ref="U3:AE3"/>
    <mergeCell ref="A4:P4"/>
    <mergeCell ref="AJ4:AK4"/>
    <mergeCell ref="AG5:AH5"/>
    <mergeCell ref="AG6:AH6"/>
    <mergeCell ref="C7:E7"/>
    <mergeCell ref="AG7:AH7"/>
    <mergeCell ref="B8:E8"/>
    <mergeCell ref="F8:G8"/>
    <mergeCell ref="H8:L8"/>
    <mergeCell ref="M8:N8"/>
    <mergeCell ref="O8:P8"/>
    <mergeCell ref="Q8:R8"/>
    <mergeCell ref="A6:E6"/>
    <mergeCell ref="F6:G7"/>
    <mergeCell ref="H6:L7"/>
    <mergeCell ref="M6:N7"/>
    <mergeCell ref="O6:P7"/>
    <mergeCell ref="Q6:R7"/>
    <mergeCell ref="H12:L12"/>
    <mergeCell ref="M12:N12"/>
    <mergeCell ref="O12:P12"/>
    <mergeCell ref="Q12:R12"/>
    <mergeCell ref="M10:N10"/>
    <mergeCell ref="O10:P10"/>
    <mergeCell ref="Q10:R10"/>
    <mergeCell ref="T8:AF10"/>
    <mergeCell ref="H11:L11"/>
    <mergeCell ref="M11:N11"/>
    <mergeCell ref="O11:P11"/>
    <mergeCell ref="AG8:AH10"/>
    <mergeCell ref="H9:J9"/>
    <mergeCell ref="K9:L9"/>
    <mergeCell ref="M9:N9"/>
    <mergeCell ref="O9:P9"/>
    <mergeCell ref="Q9:R9"/>
    <mergeCell ref="H10:J10"/>
    <mergeCell ref="K10:L10"/>
    <mergeCell ref="AH14:AK16"/>
    <mergeCell ref="D15:Q15"/>
    <mergeCell ref="R15:AG15"/>
    <mergeCell ref="A16:A17"/>
    <mergeCell ref="B16:B17"/>
    <mergeCell ref="D16:E16"/>
    <mergeCell ref="F16:G16"/>
    <mergeCell ref="H16:I16"/>
    <mergeCell ref="Q11:R11"/>
    <mergeCell ref="C11:E11"/>
    <mergeCell ref="F11:G11"/>
    <mergeCell ref="X16:Y16"/>
    <mergeCell ref="Z16:AA16"/>
    <mergeCell ref="AB16:AC16"/>
    <mergeCell ref="AD16:AE16"/>
    <mergeCell ref="AF16:AG16"/>
    <mergeCell ref="J16:K16"/>
    <mergeCell ref="L16:M16"/>
    <mergeCell ref="N16:O16"/>
    <mergeCell ref="P16:Q16"/>
    <mergeCell ref="R16:S16"/>
    <mergeCell ref="AF19:AG19"/>
    <mergeCell ref="AF18:AG18"/>
    <mergeCell ref="D19:E19"/>
    <mergeCell ref="F19:G19"/>
    <mergeCell ref="H19:I19"/>
    <mergeCell ref="J19:K19"/>
    <mergeCell ref="L19:M19"/>
    <mergeCell ref="X19:Y19"/>
    <mergeCell ref="V18:W18"/>
    <mergeCell ref="X18:Y18"/>
    <mergeCell ref="Z18:AA18"/>
    <mergeCell ref="AB18:AC18"/>
    <mergeCell ref="AD18:AE18"/>
    <mergeCell ref="Z19:AA19"/>
    <mergeCell ref="AB19:AC19"/>
    <mergeCell ref="AD19:AE19"/>
    <mergeCell ref="F18:G18"/>
    <mergeCell ref="H18:I18"/>
    <mergeCell ref="J18:K18"/>
    <mergeCell ref="L18:M18"/>
    <mergeCell ref="N18:O18"/>
    <mergeCell ref="P18:Q18"/>
    <mergeCell ref="R18:S18"/>
    <mergeCell ref="T18:U18"/>
    <mergeCell ref="B9:E9"/>
    <mergeCell ref="F9:G9"/>
    <mergeCell ref="B10:E10"/>
    <mergeCell ref="F10:G10"/>
    <mergeCell ref="D18:E18"/>
    <mergeCell ref="V19:W19"/>
    <mergeCell ref="N19:O19"/>
    <mergeCell ref="P19:Q19"/>
    <mergeCell ref="R19:S19"/>
    <mergeCell ref="T19:U19"/>
    <mergeCell ref="V16:W16"/>
    <mergeCell ref="T16:U16"/>
    <mergeCell ref="A14:B15"/>
    <mergeCell ref="C14:C17"/>
  </mergeCells>
  <pageMargins left="0.11811023622047245" right="0.11811023622047245" top="0.15748031496062992" bottom="0.19685039370078741" header="0.31496062992125984" footer="0.31496062992125984"/>
  <pageSetup paperSize="9" scale="3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Пустой</vt:lpstr>
      <vt:lpstr>'2 день'!Область_печати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нв-групп</cp:lastModifiedBy>
  <cp:lastPrinted>2024-05-06T12:59:39Z</cp:lastPrinted>
  <dcterms:created xsi:type="dcterms:W3CDTF">2016-06-29T11:17:39Z</dcterms:created>
  <dcterms:modified xsi:type="dcterms:W3CDTF">2024-05-06T13:08:13Z</dcterms:modified>
</cp:coreProperties>
</file>